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manda\Documents\GAP\2020 GAP Audits\"/>
    </mc:Choice>
  </mc:AlternateContent>
  <bookViews>
    <workbookView xWindow="-105" yWindow="-105" windowWidth="23250" windowHeight="12570" tabRatio="951"/>
  </bookViews>
  <sheets>
    <sheet name="Page 1-3" sheetId="1" r:id="rId1"/>
    <sheet name="Working" sheetId="16" r:id="rId2"/>
    <sheet name="Pg. 4 General Questions" sheetId="2" r:id="rId3"/>
    <sheet name="Pg. 4 General Questions (2)" sheetId="15" r:id="rId4"/>
    <sheet name="Part 1-Farm Review" sheetId="4" r:id="rId5"/>
    <sheet name="Part 2-Field Harvest &amp; Packing " sheetId="3" r:id="rId6"/>
    <sheet name="Part 3-House Packing Facility" sheetId="21" r:id="rId7"/>
    <sheet name="Part 4-Storage &amp; Transportation" sheetId="7" r:id="rId8"/>
    <sheet name="Part 6-Wholesale Distribution" sheetId="9" r:id="rId9"/>
    <sheet name="Part 7-Preventive Food Defense" sheetId="5" r:id="rId10"/>
    <sheet name="Logo Use" sheetId="28" r:id="rId11"/>
    <sheet name="Audit Scoresheet" sheetId="29" r:id="rId12"/>
    <sheet name="CAR Duplication Instructions" sheetId="12" r:id="rId13"/>
    <sheet name=" Corrective Action Report (1)" sheetId="27" r:id="rId14"/>
  </sheets>
  <definedNames>
    <definedName name="Facility">#REF!</definedName>
    <definedName name="_xlnm.Print_Area" localSheetId="11">'Audit Scoresheet'!$A$1:$X$42</definedName>
    <definedName name="_xlnm.Print_Area" localSheetId="0">'Page 1-3'!$A$1:$Q$143</definedName>
    <definedName name="_xlnm.Print_Area" localSheetId="4">'Part 1-Farm Review'!$A$1:$O$107</definedName>
    <definedName name="_xlnm.Print_Area" localSheetId="5">'Part 2-Field Harvest &amp; Packing '!$A$1:$O$72</definedName>
    <definedName name="_xlnm.Print_Area" localSheetId="6">'Part 3-House Packing Facility'!$A$1:$O$108</definedName>
    <definedName name="_xlnm.Print_Area" localSheetId="2">'Pg. 4 General Questions'!$A$1:$O$78</definedName>
    <definedName name="_xlnm.Print_Area" localSheetId="3">'Pg. 4 General Questions (2)'!$A$1:$O$76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7" l="1"/>
  <c r="C9" i="29"/>
  <c r="C35" i="29"/>
  <c r="C30" i="29"/>
  <c r="A28" i="29"/>
  <c r="A26" i="29"/>
  <c r="A24" i="29"/>
  <c r="A22" i="29"/>
  <c r="A21" i="29"/>
  <c r="A19" i="29"/>
  <c r="A18" i="29"/>
  <c r="L12" i="29"/>
  <c r="C12" i="29"/>
  <c r="L11" i="29"/>
  <c r="C11" i="29"/>
  <c r="L10" i="29"/>
  <c r="L9" i="29"/>
  <c r="R7" i="29"/>
  <c r="C7" i="29"/>
  <c r="C5" i="29"/>
  <c r="G8" i="27" l="1"/>
  <c r="L38" i="28"/>
  <c r="M38" i="28"/>
  <c r="B37" i="28"/>
  <c r="M32" i="28"/>
  <c r="B39" i="28" l="1"/>
  <c r="B35" i="28"/>
  <c r="B33" i="28"/>
  <c r="B29" i="28"/>
  <c r="B27" i="28"/>
  <c r="B23" i="28"/>
  <c r="B21" i="28"/>
  <c r="B19" i="28"/>
  <c r="B15" i="28"/>
  <c r="B13" i="28"/>
  <c r="N38" i="28"/>
  <c r="N36" i="28"/>
  <c r="M36" i="28"/>
  <c r="L36" i="28"/>
  <c r="N34" i="28"/>
  <c r="M34" i="28"/>
  <c r="L34" i="28"/>
  <c r="N32" i="28"/>
  <c r="L32" i="28"/>
  <c r="N28" i="28"/>
  <c r="M28" i="28"/>
  <c r="L28" i="28"/>
  <c r="N26" i="28"/>
  <c r="M26" i="28"/>
  <c r="L26" i="28"/>
  <c r="N22" i="28"/>
  <c r="M22" i="28"/>
  <c r="L22" i="28"/>
  <c r="N20" i="28"/>
  <c r="M20" i="28"/>
  <c r="L20" i="28"/>
  <c r="N18" i="28"/>
  <c r="M18" i="28"/>
  <c r="L18" i="28"/>
  <c r="N14" i="28"/>
  <c r="M14" i="28"/>
  <c r="L14" i="28"/>
  <c r="N12" i="28"/>
  <c r="M12" i="28"/>
  <c r="H51" i="28" s="1"/>
  <c r="L12" i="28"/>
  <c r="D51" i="28" s="1"/>
  <c r="O28" i="29" s="1"/>
  <c r="B12" i="27" l="1"/>
  <c r="C8" i="27"/>
  <c r="L4" i="7"/>
  <c r="M4" i="7"/>
  <c r="B5" i="7"/>
  <c r="L6" i="7"/>
  <c r="M6" i="7"/>
  <c r="N6" i="7"/>
  <c r="B7" i="7"/>
  <c r="L8" i="7"/>
  <c r="M8" i="7"/>
  <c r="B9" i="7"/>
  <c r="L10" i="7"/>
  <c r="M10" i="7"/>
  <c r="B11" i="7"/>
  <c r="L12" i="7"/>
  <c r="M12" i="7"/>
  <c r="B13" i="7"/>
  <c r="L14" i="7"/>
  <c r="M14" i="7"/>
  <c r="B15" i="7"/>
  <c r="L16" i="7"/>
  <c r="M16" i="7"/>
  <c r="N16" i="7"/>
  <c r="B17" i="7"/>
  <c r="L18" i="7"/>
  <c r="M18" i="7"/>
  <c r="N18" i="7"/>
  <c r="B19" i="7"/>
  <c r="L20" i="7"/>
  <c r="M20" i="7"/>
  <c r="N20" i="7"/>
  <c r="B21" i="7"/>
  <c r="L23" i="7"/>
  <c r="M23" i="7"/>
  <c r="N23" i="7"/>
  <c r="B24" i="7"/>
  <c r="L25" i="7"/>
  <c r="M25" i="7"/>
  <c r="N25" i="7"/>
  <c r="B26" i="7"/>
  <c r="L27" i="7"/>
  <c r="M27" i="7"/>
  <c r="N27" i="7"/>
  <c r="B28" i="7"/>
  <c r="L31" i="7"/>
  <c r="M31" i="7"/>
  <c r="N31" i="7"/>
  <c r="B32" i="7"/>
  <c r="L33" i="7"/>
  <c r="M33" i="7"/>
  <c r="N33" i="7"/>
  <c r="B34" i="7"/>
  <c r="L35" i="7"/>
  <c r="M35" i="7"/>
  <c r="N35" i="7"/>
  <c r="B36" i="7"/>
  <c r="L37" i="7"/>
  <c r="M37" i="7"/>
  <c r="N37" i="7"/>
  <c r="B38" i="7"/>
  <c r="L41" i="7"/>
  <c r="M41" i="7"/>
  <c r="N41" i="7"/>
  <c r="B42" i="7"/>
  <c r="L43" i="7"/>
  <c r="M43" i="7"/>
  <c r="N43" i="7"/>
  <c r="B44" i="7"/>
  <c r="L46" i="7"/>
  <c r="M46" i="7"/>
  <c r="N46" i="7"/>
  <c r="B47" i="7"/>
  <c r="L48" i="7"/>
  <c r="M48" i="7"/>
  <c r="N48" i="7"/>
  <c r="B49" i="7"/>
  <c r="L50" i="7"/>
  <c r="M50" i="7"/>
  <c r="N50" i="7"/>
  <c r="B51" i="7"/>
  <c r="L52" i="7"/>
  <c r="M52" i="7"/>
  <c r="N52" i="7"/>
  <c r="B53" i="7"/>
  <c r="L54" i="7"/>
  <c r="M54" i="7"/>
  <c r="N54" i="7"/>
  <c r="B55" i="7"/>
  <c r="L58" i="7"/>
  <c r="M58" i="7"/>
  <c r="B59" i="7"/>
  <c r="L60" i="7"/>
  <c r="M60" i="7"/>
  <c r="B61" i="7"/>
  <c r="L62" i="7"/>
  <c r="M62" i="7"/>
  <c r="N62" i="7"/>
  <c r="B63" i="7"/>
  <c r="L64" i="7"/>
  <c r="M64" i="7"/>
  <c r="B65" i="7"/>
  <c r="L68" i="7"/>
  <c r="M68" i="7"/>
  <c r="B69" i="7"/>
  <c r="L71" i="7"/>
  <c r="M71" i="7"/>
  <c r="N71" i="7"/>
  <c r="B72" i="7"/>
  <c r="L73" i="7"/>
  <c r="M73" i="7"/>
  <c r="N73" i="7"/>
  <c r="B74" i="7"/>
  <c r="L77" i="7"/>
  <c r="M77" i="7"/>
  <c r="B78" i="7"/>
  <c r="A81" i="7"/>
  <c r="A82" i="7"/>
  <c r="A83" i="7"/>
  <c r="A84" i="7"/>
  <c r="A85" i="7"/>
  <c r="A86" i="7"/>
  <c r="A87" i="7"/>
  <c r="E91" i="7" l="1"/>
  <c r="J89" i="7"/>
  <c r="M22" i="29" l="1"/>
  <c r="E92" i="7"/>
  <c r="G22" i="29"/>
  <c r="N530" i="16"/>
  <c r="E94" i="7" l="1"/>
  <c r="I22" i="29"/>
  <c r="N22" i="29" s="1"/>
  <c r="M9" i="4"/>
  <c r="L4" i="2"/>
  <c r="L43" i="15"/>
  <c r="L22" i="15"/>
  <c r="L5" i="15"/>
  <c r="L18" i="15"/>
  <c r="L17" i="2"/>
  <c r="L14" i="15"/>
  <c r="K22" i="29" l="1"/>
  <c r="H96" i="7"/>
  <c r="D96" i="7"/>
  <c r="A50" i="15"/>
  <c r="O22" i="29" l="1"/>
  <c r="A50" i="2"/>
  <c r="A51" i="2"/>
  <c r="N27" i="21" l="1"/>
  <c r="M27" i="21"/>
  <c r="L27" i="21"/>
  <c r="N25" i="21"/>
  <c r="M25" i="21"/>
  <c r="L25" i="21"/>
  <c r="D4" i="4"/>
  <c r="M84" i="21" l="1"/>
  <c r="L84" i="21"/>
  <c r="N78" i="21"/>
  <c r="M80" i="21"/>
  <c r="L80" i="21"/>
  <c r="M78" i="21"/>
  <c r="L78" i="21"/>
  <c r="M76" i="21"/>
  <c r="L76" i="21"/>
  <c r="M74" i="21"/>
  <c r="L74" i="21"/>
  <c r="N68" i="21"/>
  <c r="M70" i="21"/>
  <c r="L70" i="21"/>
  <c r="M68" i="21"/>
  <c r="L68" i="21"/>
  <c r="M66" i="21"/>
  <c r="L66" i="21"/>
  <c r="M63" i="21"/>
  <c r="L63" i="21"/>
  <c r="N59" i="21"/>
  <c r="M59" i="21"/>
  <c r="L59" i="21"/>
  <c r="M61" i="21"/>
  <c r="L61" i="21"/>
  <c r="M57" i="21"/>
  <c r="L57" i="21"/>
  <c r="M51" i="21"/>
  <c r="L51" i="21"/>
  <c r="M53" i="21"/>
  <c r="L53" i="21"/>
  <c r="N55" i="21"/>
  <c r="M55" i="21"/>
  <c r="L55" i="21"/>
  <c r="M47" i="21"/>
  <c r="L47" i="21"/>
  <c r="M45" i="21"/>
  <c r="L45" i="21"/>
  <c r="N49" i="21"/>
  <c r="M49" i="21"/>
  <c r="L49" i="21"/>
  <c r="N43" i="21"/>
  <c r="M43" i="21"/>
  <c r="L43" i="21"/>
  <c r="N40" i="21"/>
  <c r="M40" i="21"/>
  <c r="L40" i="21"/>
  <c r="N36" i="21"/>
  <c r="M36" i="21"/>
  <c r="L36" i="21"/>
  <c r="M34" i="21"/>
  <c r="L34" i="21"/>
  <c r="N34" i="21"/>
  <c r="M32" i="21"/>
  <c r="L32" i="21"/>
  <c r="A93" i="21"/>
  <c r="A92" i="21"/>
  <c r="A91" i="21"/>
  <c r="A90" i="21"/>
  <c r="A89" i="21"/>
  <c r="A88" i="21"/>
  <c r="B85" i="21"/>
  <c r="B81" i="21"/>
  <c r="B79" i="21"/>
  <c r="B77" i="21"/>
  <c r="B75" i="21"/>
  <c r="B71" i="21"/>
  <c r="B69" i="21"/>
  <c r="B67" i="21"/>
  <c r="B64" i="21"/>
  <c r="B62" i="21"/>
  <c r="B60" i="21"/>
  <c r="B58" i="21"/>
  <c r="B56" i="21"/>
  <c r="B54" i="21"/>
  <c r="B52" i="21"/>
  <c r="B50" i="21"/>
  <c r="B48" i="21"/>
  <c r="B46" i="21"/>
  <c r="B44" i="21"/>
  <c r="B41" i="21"/>
  <c r="B37" i="21"/>
  <c r="B35" i="21"/>
  <c r="B33" i="21"/>
  <c r="B28" i="21"/>
  <c r="B26" i="21"/>
  <c r="M23" i="21"/>
  <c r="L23" i="21"/>
  <c r="N21" i="21"/>
  <c r="M21" i="21"/>
  <c r="L21" i="21"/>
  <c r="N18" i="21"/>
  <c r="M18" i="21"/>
  <c r="L18" i="21"/>
  <c r="N16" i="21"/>
  <c r="M16" i="21"/>
  <c r="L16" i="21"/>
  <c r="N14" i="21"/>
  <c r="M14" i="21"/>
  <c r="L14" i="21"/>
  <c r="N12" i="21"/>
  <c r="M12" i="21"/>
  <c r="L12" i="21"/>
  <c r="B24" i="21"/>
  <c r="B22" i="21"/>
  <c r="B19" i="21"/>
  <c r="B17" i="21"/>
  <c r="B15" i="21"/>
  <c r="B13" i="21"/>
  <c r="B7" i="21"/>
  <c r="B11" i="21"/>
  <c r="M10" i="21"/>
  <c r="N10" i="21"/>
  <c r="L10" i="21"/>
  <c r="M6" i="21"/>
  <c r="L6" i="21"/>
  <c r="M4" i="21"/>
  <c r="N4" i="21"/>
  <c r="L4" i="21"/>
  <c r="B5" i="21"/>
  <c r="E98" i="21" l="1"/>
  <c r="G21" i="29" s="1"/>
  <c r="J96" i="21"/>
  <c r="M21" i="29" s="1"/>
  <c r="E99" i="21" l="1"/>
  <c r="I21" i="29" s="1"/>
  <c r="N21" i="29" s="1"/>
  <c r="E101" i="21" l="1"/>
  <c r="K21" i="29" s="1"/>
  <c r="H103" i="21" l="1"/>
  <c r="D103" i="21"/>
  <c r="N546" i="16"/>
  <c r="N540" i="16"/>
  <c r="O21" i="29" l="1"/>
  <c r="N532" i="16"/>
  <c r="N534" i="16"/>
  <c r="N538" i="16"/>
  <c r="N554" i="16"/>
  <c r="A47" i="2" l="1"/>
  <c r="A48" i="2"/>
  <c r="E3" i="15" l="1"/>
  <c r="S17" i="29" s="1"/>
  <c r="B89" i="9" l="1"/>
  <c r="N552" i="16"/>
  <c r="N94" i="9" s="1"/>
  <c r="N96" i="9"/>
  <c r="N550" i="16"/>
  <c r="N92" i="9" s="1"/>
  <c r="N548" i="16"/>
  <c r="B91" i="9" s="1"/>
  <c r="N544" i="16"/>
  <c r="B87" i="9" s="1"/>
  <c r="N542" i="16"/>
  <c r="N84" i="9" s="1"/>
  <c r="N82" i="9"/>
  <c r="N80" i="9"/>
  <c r="N78" i="9"/>
  <c r="N76" i="9"/>
  <c r="B74" i="9"/>
  <c r="H68" i="9"/>
  <c r="D68" i="9"/>
  <c r="A127" i="9"/>
  <c r="A126" i="9"/>
  <c r="A125" i="9"/>
  <c r="A124" i="9"/>
  <c r="A123" i="9"/>
  <c r="A122" i="9"/>
  <c r="A121" i="9"/>
  <c r="A120" i="9"/>
  <c r="B117" i="9"/>
  <c r="B113" i="9"/>
  <c r="B111" i="9"/>
  <c r="B109" i="9"/>
  <c r="B105" i="9"/>
  <c r="B103" i="9"/>
  <c r="B101" i="9"/>
  <c r="B65" i="9"/>
  <c r="B63" i="9"/>
  <c r="B61" i="9"/>
  <c r="B59" i="9"/>
  <c r="B55" i="9"/>
  <c r="B53" i="9"/>
  <c r="B51" i="9"/>
  <c r="B48" i="9"/>
  <c r="B46" i="9"/>
  <c r="B44" i="9"/>
  <c r="B42" i="9"/>
  <c r="B40" i="9"/>
  <c r="B38" i="9"/>
  <c r="B36" i="9"/>
  <c r="B34" i="9"/>
  <c r="B32" i="9"/>
  <c r="B30" i="9"/>
  <c r="B28" i="9"/>
  <c r="B26" i="9"/>
  <c r="B23" i="9"/>
  <c r="B21" i="9"/>
  <c r="B19" i="9"/>
  <c r="B17" i="9"/>
  <c r="B13" i="9"/>
  <c r="B11" i="9"/>
  <c r="B9" i="9"/>
  <c r="B7" i="9"/>
  <c r="B5" i="9"/>
  <c r="N112" i="9"/>
  <c r="M112" i="9"/>
  <c r="L112" i="9"/>
  <c r="N104" i="9"/>
  <c r="M104" i="9"/>
  <c r="L104" i="9"/>
  <c r="N102" i="9"/>
  <c r="M102" i="9"/>
  <c r="L102" i="9"/>
  <c r="M96" i="9"/>
  <c r="L96" i="9"/>
  <c r="M94" i="9"/>
  <c r="L94" i="9"/>
  <c r="M92" i="9"/>
  <c r="L92" i="9"/>
  <c r="M90" i="9"/>
  <c r="L90" i="9"/>
  <c r="M88" i="9"/>
  <c r="L88" i="9"/>
  <c r="M86" i="9"/>
  <c r="L86" i="9"/>
  <c r="M84" i="9"/>
  <c r="L84" i="9"/>
  <c r="M82" i="9"/>
  <c r="L82" i="9"/>
  <c r="M80" i="9"/>
  <c r="L80" i="9"/>
  <c r="M78" i="9"/>
  <c r="L78" i="9"/>
  <c r="M76" i="9"/>
  <c r="L76" i="9"/>
  <c r="M73" i="9"/>
  <c r="L73" i="9"/>
  <c r="N62" i="9"/>
  <c r="M62" i="9"/>
  <c r="L62" i="9"/>
  <c r="N47" i="9"/>
  <c r="M47" i="9"/>
  <c r="L47" i="9"/>
  <c r="N43" i="9"/>
  <c r="M43" i="9"/>
  <c r="L43" i="9"/>
  <c r="N37" i="9"/>
  <c r="M37" i="9"/>
  <c r="L37" i="9"/>
  <c r="N31" i="9"/>
  <c r="M31" i="9"/>
  <c r="L31" i="9"/>
  <c r="N29" i="9"/>
  <c r="M29" i="9"/>
  <c r="L29" i="9"/>
  <c r="N27" i="9"/>
  <c r="M27" i="9"/>
  <c r="L27" i="9"/>
  <c r="N25" i="9"/>
  <c r="M25" i="9"/>
  <c r="L25" i="9"/>
  <c r="N22" i="9"/>
  <c r="M22" i="9"/>
  <c r="L22" i="9"/>
  <c r="N20" i="9"/>
  <c r="M20" i="9"/>
  <c r="L20" i="9"/>
  <c r="N18" i="9"/>
  <c r="M18" i="9"/>
  <c r="L18" i="9"/>
  <c r="N12" i="9"/>
  <c r="M12" i="9"/>
  <c r="L12" i="9"/>
  <c r="N10" i="9"/>
  <c r="M10" i="9"/>
  <c r="L10" i="9"/>
  <c r="M8" i="9"/>
  <c r="N8" i="9"/>
  <c r="L8" i="9"/>
  <c r="M116" i="9"/>
  <c r="L116" i="9"/>
  <c r="M110" i="9"/>
  <c r="L110" i="9"/>
  <c r="M108" i="9"/>
  <c r="L108" i="9"/>
  <c r="M100" i="9"/>
  <c r="L100" i="9"/>
  <c r="M64" i="9"/>
  <c r="L64" i="9"/>
  <c r="M60" i="9"/>
  <c r="L60" i="9"/>
  <c r="M58" i="9"/>
  <c r="L58" i="9"/>
  <c r="M54" i="9"/>
  <c r="L54" i="9"/>
  <c r="M52" i="9"/>
  <c r="L52" i="9"/>
  <c r="M50" i="9"/>
  <c r="L50" i="9"/>
  <c r="M45" i="9"/>
  <c r="L45" i="9"/>
  <c r="M41" i="9"/>
  <c r="L41" i="9"/>
  <c r="M39" i="9"/>
  <c r="L39" i="9"/>
  <c r="M35" i="9"/>
  <c r="L35" i="9"/>
  <c r="M33" i="9"/>
  <c r="L33" i="9"/>
  <c r="M16" i="9"/>
  <c r="L16" i="9"/>
  <c r="M6" i="9"/>
  <c r="L6" i="9"/>
  <c r="M4" i="9"/>
  <c r="L4" i="9"/>
  <c r="B85" i="5"/>
  <c r="B83" i="5"/>
  <c r="B80" i="5"/>
  <c r="B78" i="5"/>
  <c r="B76" i="5"/>
  <c r="B74" i="5"/>
  <c r="B72" i="5"/>
  <c r="B70" i="5"/>
  <c r="B68" i="5"/>
  <c r="B66" i="5"/>
  <c r="B64" i="5"/>
  <c r="B62" i="5"/>
  <c r="B60" i="5"/>
  <c r="B58" i="5"/>
  <c r="B55" i="5"/>
  <c r="B53" i="5"/>
  <c r="B51" i="5"/>
  <c r="B49" i="5"/>
  <c r="B47" i="5"/>
  <c r="B45" i="5"/>
  <c r="B43" i="5"/>
  <c r="B41" i="5"/>
  <c r="B39" i="5"/>
  <c r="B37" i="5"/>
  <c r="B33" i="5"/>
  <c r="B31" i="5"/>
  <c r="B28" i="5"/>
  <c r="B26" i="5"/>
  <c r="B24" i="5"/>
  <c r="B22" i="5"/>
  <c r="B20" i="5"/>
  <c r="B18" i="5"/>
  <c r="B16" i="5"/>
  <c r="B14" i="5"/>
  <c r="B10" i="5"/>
  <c r="B8" i="5"/>
  <c r="B81" i="9" l="1"/>
  <c r="N88" i="9"/>
  <c r="B97" i="9"/>
  <c r="B83" i="9"/>
  <c r="B79" i="9"/>
  <c r="N86" i="9"/>
  <c r="B93" i="9"/>
  <c r="B77" i="9"/>
  <c r="B85" i="9"/>
  <c r="B95" i="9"/>
  <c r="N90" i="9"/>
  <c r="N73" i="9"/>
  <c r="A53" i="3"/>
  <c r="A54" i="3"/>
  <c r="A55" i="3"/>
  <c r="A56" i="3"/>
  <c r="A57" i="3"/>
  <c r="A58" i="3"/>
  <c r="A52" i="3"/>
  <c r="B49" i="3"/>
  <c r="B47" i="3"/>
  <c r="B45" i="3"/>
  <c r="B43" i="3"/>
  <c r="B41" i="3"/>
  <c r="B38" i="3"/>
  <c r="B36" i="3"/>
  <c r="B34" i="3"/>
  <c r="B32" i="3"/>
  <c r="B30" i="3"/>
  <c r="B28" i="3"/>
  <c r="B26" i="3"/>
  <c r="B24" i="3"/>
  <c r="B21" i="3"/>
  <c r="B19" i="3"/>
  <c r="B17" i="3"/>
  <c r="B13" i="3"/>
  <c r="B11" i="3"/>
  <c r="B9" i="3"/>
  <c r="B7" i="3"/>
  <c r="M42" i="3"/>
  <c r="L42" i="3"/>
  <c r="M33" i="3"/>
  <c r="L33" i="3"/>
  <c r="M16" i="3"/>
  <c r="L16" i="3"/>
  <c r="M48" i="3"/>
  <c r="L48" i="3"/>
  <c r="N46" i="3"/>
  <c r="M46" i="3"/>
  <c r="L46" i="3"/>
  <c r="N44" i="3"/>
  <c r="M44" i="3"/>
  <c r="L44" i="3"/>
  <c r="N40" i="3"/>
  <c r="M40" i="3"/>
  <c r="L40" i="3"/>
  <c r="N37" i="3"/>
  <c r="M37" i="3"/>
  <c r="L37" i="3"/>
  <c r="N35" i="3"/>
  <c r="M35" i="3"/>
  <c r="L35" i="3"/>
  <c r="N31" i="3"/>
  <c r="M31" i="3"/>
  <c r="L31" i="3"/>
  <c r="N29" i="3"/>
  <c r="M29" i="3"/>
  <c r="L29" i="3"/>
  <c r="N27" i="3"/>
  <c r="M27" i="3"/>
  <c r="L27" i="3"/>
  <c r="N25" i="3"/>
  <c r="M25" i="3"/>
  <c r="L25" i="3"/>
  <c r="N23" i="3"/>
  <c r="M23" i="3"/>
  <c r="L23" i="3"/>
  <c r="N20" i="3"/>
  <c r="M20" i="3"/>
  <c r="L20" i="3"/>
  <c r="N18" i="3"/>
  <c r="M18" i="3"/>
  <c r="L18" i="3"/>
  <c r="N12" i="3"/>
  <c r="M12" i="3"/>
  <c r="L12" i="3"/>
  <c r="N10" i="3"/>
  <c r="M10" i="3"/>
  <c r="L10" i="3"/>
  <c r="N8" i="3"/>
  <c r="M8" i="3"/>
  <c r="L8" i="3"/>
  <c r="L6" i="3"/>
  <c r="M6" i="3"/>
  <c r="N6" i="3"/>
  <c r="L4" i="3"/>
  <c r="B5" i="3"/>
  <c r="M4" i="3"/>
  <c r="A42" i="4"/>
  <c r="N84" i="5"/>
  <c r="M84" i="5"/>
  <c r="L84" i="5"/>
  <c r="N82" i="5"/>
  <c r="M82" i="5"/>
  <c r="L82" i="5"/>
  <c r="N79" i="5"/>
  <c r="M79" i="5"/>
  <c r="L79" i="5"/>
  <c r="N77" i="5"/>
  <c r="M77" i="5"/>
  <c r="L77" i="5"/>
  <c r="N75" i="5"/>
  <c r="M75" i="5"/>
  <c r="L75" i="5"/>
  <c r="N73" i="5"/>
  <c r="M73" i="5"/>
  <c r="L73" i="5"/>
  <c r="N71" i="5"/>
  <c r="M71" i="5"/>
  <c r="L71" i="5"/>
  <c r="N69" i="5"/>
  <c r="M69" i="5"/>
  <c r="L69" i="5"/>
  <c r="N67" i="5"/>
  <c r="M67" i="5"/>
  <c r="L67" i="5"/>
  <c r="N65" i="5"/>
  <c r="M65" i="5"/>
  <c r="L65" i="5"/>
  <c r="N63" i="5"/>
  <c r="M63" i="5"/>
  <c r="L63" i="5"/>
  <c r="N61" i="5"/>
  <c r="M61" i="5"/>
  <c r="L61" i="5"/>
  <c r="N59" i="5"/>
  <c r="M59" i="5"/>
  <c r="L59" i="5"/>
  <c r="N57" i="5"/>
  <c r="M57" i="5"/>
  <c r="L57" i="5"/>
  <c r="N54" i="5"/>
  <c r="M54" i="5"/>
  <c r="L54" i="5"/>
  <c r="N52" i="5"/>
  <c r="M52" i="5"/>
  <c r="L52" i="5"/>
  <c r="N50" i="5"/>
  <c r="M50" i="5"/>
  <c r="L50" i="5"/>
  <c r="N48" i="5"/>
  <c r="M48" i="5"/>
  <c r="L48" i="5"/>
  <c r="N46" i="5"/>
  <c r="M46" i="5"/>
  <c r="L46" i="5"/>
  <c r="N44" i="5"/>
  <c r="M44" i="5"/>
  <c r="L44" i="5"/>
  <c r="N42" i="5"/>
  <c r="M42" i="5"/>
  <c r="L42" i="5"/>
  <c r="N40" i="5"/>
  <c r="M40" i="5"/>
  <c r="L40" i="5"/>
  <c r="N38" i="5"/>
  <c r="M38" i="5"/>
  <c r="L38" i="5"/>
  <c r="N36" i="5"/>
  <c r="M36" i="5"/>
  <c r="L36" i="5"/>
  <c r="N32" i="5"/>
  <c r="M32" i="5"/>
  <c r="L32" i="5"/>
  <c r="N30" i="5"/>
  <c r="M30" i="5"/>
  <c r="L30" i="5"/>
  <c r="N27" i="5"/>
  <c r="M27" i="5"/>
  <c r="L27" i="5"/>
  <c r="N25" i="5"/>
  <c r="M25" i="5"/>
  <c r="L25" i="5"/>
  <c r="N23" i="5"/>
  <c r="M23" i="5"/>
  <c r="L23" i="5"/>
  <c r="N21" i="5"/>
  <c r="M21" i="5"/>
  <c r="L21" i="5"/>
  <c r="N19" i="5"/>
  <c r="M19" i="5"/>
  <c r="L19" i="5"/>
  <c r="N17" i="5"/>
  <c r="M17" i="5"/>
  <c r="L17" i="5"/>
  <c r="N15" i="5"/>
  <c r="M15" i="5"/>
  <c r="L15" i="5"/>
  <c r="M11" i="5"/>
  <c r="N11" i="5"/>
  <c r="L11" i="5"/>
  <c r="B13" i="5"/>
  <c r="M9" i="5"/>
  <c r="L9" i="5"/>
  <c r="M6" i="5"/>
  <c r="L6" i="5"/>
  <c r="C7" i="5"/>
  <c r="A89" i="5"/>
  <c r="A90" i="5"/>
  <c r="A91" i="5"/>
  <c r="A92" i="5"/>
  <c r="A93" i="5"/>
  <c r="A94" i="5"/>
  <c r="A95" i="5"/>
  <c r="A88" i="5"/>
  <c r="L82" i="4"/>
  <c r="M67" i="4"/>
  <c r="L67" i="4"/>
  <c r="A47" i="15"/>
  <c r="A48" i="15"/>
  <c r="A49" i="15"/>
  <c r="A46" i="15"/>
  <c r="A87" i="4"/>
  <c r="A89" i="4"/>
  <c r="A90" i="4"/>
  <c r="A91" i="4"/>
  <c r="A92" i="4"/>
  <c r="A93" i="4"/>
  <c r="A86" i="4"/>
  <c r="B83" i="4"/>
  <c r="B79" i="4"/>
  <c r="B77" i="4"/>
  <c r="B75" i="4"/>
  <c r="B71" i="4"/>
  <c r="B68" i="4"/>
  <c r="B66" i="4"/>
  <c r="B64" i="4"/>
  <c r="B62" i="4"/>
  <c r="B59" i="4"/>
  <c r="B57" i="4"/>
  <c r="B53" i="4"/>
  <c r="B51" i="4"/>
  <c r="B36" i="4"/>
  <c r="B34" i="4"/>
  <c r="B32" i="4"/>
  <c r="B30" i="4"/>
  <c r="B28" i="4"/>
  <c r="B24" i="4"/>
  <c r="B20" i="4"/>
  <c r="B18" i="4"/>
  <c r="B14" i="4"/>
  <c r="B12" i="4"/>
  <c r="M74" i="4"/>
  <c r="L74" i="4"/>
  <c r="M70" i="4"/>
  <c r="L70" i="4"/>
  <c r="M63" i="4"/>
  <c r="L63" i="4"/>
  <c r="M61" i="4"/>
  <c r="L61" i="4"/>
  <c r="M52" i="4"/>
  <c r="L52" i="4"/>
  <c r="M50" i="4"/>
  <c r="L50" i="4"/>
  <c r="M23" i="4"/>
  <c r="L23" i="4"/>
  <c r="N82" i="4"/>
  <c r="M82" i="4"/>
  <c r="N78" i="4"/>
  <c r="M78" i="4"/>
  <c r="L78" i="4"/>
  <c r="N76" i="4"/>
  <c r="M76" i="4"/>
  <c r="L76" i="4"/>
  <c r="N65" i="4"/>
  <c r="M65" i="4"/>
  <c r="L65" i="4"/>
  <c r="N58" i="4"/>
  <c r="M58" i="4"/>
  <c r="L58" i="4"/>
  <c r="N56" i="4"/>
  <c r="M56" i="4"/>
  <c r="L56" i="4"/>
  <c r="N35" i="4"/>
  <c r="M35" i="4"/>
  <c r="L35" i="4"/>
  <c r="N33" i="4"/>
  <c r="M33" i="4"/>
  <c r="L33" i="4"/>
  <c r="N31" i="4"/>
  <c r="M31" i="4"/>
  <c r="L31" i="4"/>
  <c r="N29" i="4"/>
  <c r="M29" i="4"/>
  <c r="L29" i="4"/>
  <c r="N27" i="4"/>
  <c r="M27" i="4"/>
  <c r="L27" i="4"/>
  <c r="N19" i="4"/>
  <c r="M19" i="4"/>
  <c r="L19" i="4"/>
  <c r="N17" i="4"/>
  <c r="M17" i="4"/>
  <c r="L17" i="4"/>
  <c r="N13" i="4"/>
  <c r="M13" i="4"/>
  <c r="L13" i="4"/>
  <c r="N11" i="4"/>
  <c r="M11" i="4"/>
  <c r="L11" i="4"/>
  <c r="B10" i="4"/>
  <c r="N9" i="4"/>
  <c r="L9" i="4"/>
  <c r="A6" i="4"/>
  <c r="E97" i="4" l="1"/>
  <c r="G18" i="29" s="1"/>
  <c r="E132" i="9"/>
  <c r="G24" i="29" s="1"/>
  <c r="J95" i="4"/>
  <c r="M18" i="29" s="1"/>
  <c r="B5" i="2"/>
  <c r="U51" i="16"/>
  <c r="A46" i="2"/>
  <c r="A49" i="2"/>
  <c r="A45" i="2"/>
  <c r="C7" i="2"/>
  <c r="N13" i="2"/>
  <c r="N25" i="2"/>
  <c r="N28" i="2"/>
  <c r="N30" i="2"/>
  <c r="N32" i="2"/>
  <c r="N34" i="2"/>
  <c r="N42" i="2"/>
  <c r="B43" i="2"/>
  <c r="B41" i="2"/>
  <c r="B39" i="2"/>
  <c r="B37" i="2"/>
  <c r="B35" i="2"/>
  <c r="B33" i="2"/>
  <c r="B31" i="2"/>
  <c r="B29" i="2"/>
  <c r="B26" i="2"/>
  <c r="B24" i="2"/>
  <c r="B22" i="2"/>
  <c r="B18" i="2"/>
  <c r="B14" i="2"/>
  <c r="B12" i="2"/>
  <c r="B8" i="2"/>
  <c r="B20" i="2"/>
  <c r="M40" i="2"/>
  <c r="L40" i="2"/>
  <c r="M42" i="2"/>
  <c r="L42" i="2"/>
  <c r="M38" i="2"/>
  <c r="L38" i="2"/>
  <c r="M36" i="2"/>
  <c r="L36" i="2"/>
  <c r="M34" i="2"/>
  <c r="L34" i="2"/>
  <c r="M32" i="2"/>
  <c r="L32" i="2"/>
  <c r="M30" i="2"/>
  <c r="L30" i="2"/>
  <c r="M28" i="2"/>
  <c r="L28" i="2"/>
  <c r="M25" i="2"/>
  <c r="L25" i="2"/>
  <c r="M23" i="2"/>
  <c r="L23" i="2"/>
  <c r="M21" i="2"/>
  <c r="L21" i="2"/>
  <c r="M19" i="2"/>
  <c r="L19" i="2"/>
  <c r="M17" i="2"/>
  <c r="M13" i="2"/>
  <c r="L13" i="2"/>
  <c r="M11" i="2"/>
  <c r="L11" i="2"/>
  <c r="M6" i="2"/>
  <c r="L6" i="2"/>
  <c r="M4" i="2"/>
  <c r="B44" i="15"/>
  <c r="B42" i="15"/>
  <c r="B40" i="15"/>
  <c r="B38" i="15"/>
  <c r="B36" i="15"/>
  <c r="B34" i="15"/>
  <c r="B32" i="15"/>
  <c r="B30" i="15"/>
  <c r="B27" i="15"/>
  <c r="B25" i="15"/>
  <c r="B23" i="15"/>
  <c r="B21" i="15"/>
  <c r="B19" i="15"/>
  <c r="B15" i="15"/>
  <c r="B13" i="15"/>
  <c r="N14" i="15"/>
  <c r="N26" i="15"/>
  <c r="N29" i="15"/>
  <c r="N31" i="15"/>
  <c r="N33" i="15"/>
  <c r="N35" i="15"/>
  <c r="N43" i="15"/>
  <c r="M43" i="15"/>
  <c r="M41" i="15"/>
  <c r="L41" i="15"/>
  <c r="M39" i="15"/>
  <c r="L39" i="15"/>
  <c r="M37" i="15"/>
  <c r="L37" i="15"/>
  <c r="M35" i="15"/>
  <c r="L35" i="15"/>
  <c r="M33" i="15"/>
  <c r="L33" i="15"/>
  <c r="M31" i="15"/>
  <c r="L31" i="15"/>
  <c r="M29" i="15"/>
  <c r="L29" i="15"/>
  <c r="M26" i="15"/>
  <c r="L26" i="15"/>
  <c r="M24" i="15"/>
  <c r="L24" i="15"/>
  <c r="M22" i="15"/>
  <c r="M20" i="15"/>
  <c r="L20" i="15"/>
  <c r="M18" i="15"/>
  <c r="M14" i="15"/>
  <c r="M12" i="15"/>
  <c r="L12" i="15"/>
  <c r="B9" i="15"/>
  <c r="C8" i="15"/>
  <c r="M7" i="15"/>
  <c r="L7" i="15"/>
  <c r="B6" i="15"/>
  <c r="M5" i="15"/>
  <c r="J53" i="2" l="1"/>
  <c r="M16" i="29" s="1"/>
  <c r="E55" i="2"/>
  <c r="G16" i="29" s="1"/>
  <c r="E53" i="15" l="1"/>
  <c r="G17" i="29" s="1"/>
  <c r="J51" i="15"/>
  <c r="M17" i="29" s="1"/>
  <c r="E54" i="15" l="1"/>
  <c r="I17" i="29" s="1"/>
  <c r="N17" i="29" s="1"/>
  <c r="E56" i="15" l="1"/>
  <c r="K17" i="29" s="1"/>
  <c r="H58" i="15" l="1"/>
  <c r="D58" i="15"/>
  <c r="O17" i="29" l="1"/>
  <c r="E62" i="3"/>
  <c r="E99" i="5"/>
  <c r="J97" i="5"/>
  <c r="M26" i="29" s="1"/>
  <c r="J130" i="9"/>
  <c r="M24" i="29" s="1"/>
  <c r="J60" i="3"/>
  <c r="M19" i="29" s="1"/>
  <c r="E100" i="5" l="1"/>
  <c r="I26" i="29" s="1"/>
  <c r="G26" i="29"/>
  <c r="N26" i="29"/>
  <c r="E63" i="3"/>
  <c r="I19" i="29" s="1"/>
  <c r="N19" i="29" s="1"/>
  <c r="G19" i="29"/>
  <c r="E133" i="9"/>
  <c r="I24" i="29" s="1"/>
  <c r="N24" i="29" s="1"/>
  <c r="E56" i="2"/>
  <c r="I16" i="29" s="1"/>
  <c r="N16" i="29" s="1"/>
  <c r="E102" i="5"/>
  <c r="K26" i="29" s="1"/>
  <c r="E98" i="4"/>
  <c r="E65" i="3" l="1"/>
  <c r="K19" i="29" s="1"/>
  <c r="E100" i="4"/>
  <c r="I18" i="29"/>
  <c r="N18" i="29" s="1"/>
  <c r="H104" i="5"/>
  <c r="D104" i="5"/>
  <c r="H102" i="4"/>
  <c r="E135" i="9"/>
  <c r="E58" i="2"/>
  <c r="K16" i="29" s="1"/>
  <c r="H67" i="3" l="1"/>
  <c r="D67" i="3"/>
  <c r="O26" i="29"/>
  <c r="D137" i="9"/>
  <c r="K24" i="29"/>
  <c r="D102" i="4"/>
  <c r="O18" i="29" s="1"/>
  <c r="K18" i="29"/>
  <c r="D60" i="2"/>
  <c r="O16" i="29" s="1"/>
  <c r="H137" i="9"/>
  <c r="O19" i="29" l="1"/>
  <c r="O24" i="29"/>
</calcChain>
</file>

<file path=xl/sharedStrings.xml><?xml version="1.0" encoding="utf-8"?>
<sst xmlns="http://schemas.openxmlformats.org/spreadsheetml/2006/main" count="2746" uniqueCount="755">
  <si>
    <t>Part 2 - Field Harvest and Field Packing Activities</t>
  </si>
  <si>
    <t>Part 3 - HOUSE PACKING FACILITY</t>
  </si>
  <si>
    <t>Part 4 - STORAGE AND TRANSPORTATION</t>
  </si>
  <si>
    <t>Part 6-Wholesale Distribution Center/Terminal Warehouses</t>
  </si>
  <si>
    <t xml:space="preserve">Part 7 - Preventive Food Defense Procedures </t>
  </si>
  <si>
    <t>For USDA HQ use:</t>
  </si>
  <si>
    <t>USDA Commodity Procurement Audit?</t>
  </si>
  <si>
    <t>Check One</t>
  </si>
  <si>
    <t>Did the auditee participate in GAP &amp; GHP training?</t>
  </si>
  <si>
    <t>Yes</t>
  </si>
  <si>
    <t>No</t>
  </si>
  <si>
    <t>Does the company have more than one packing facility?</t>
  </si>
  <si>
    <t>Is any product commingled prior to packing?</t>
  </si>
  <si>
    <t>Audit Scope: (Please check all scopes audited)</t>
  </si>
  <si>
    <t>General Questions (All audits must begin with and pass this portion)</t>
  </si>
  <si>
    <t>USDA Good Agricultural Practices Good Handling Practices</t>
  </si>
  <si>
    <t>Audit Verification Checklist</t>
  </si>
  <si>
    <t>• Falsification of records.</t>
  </si>
  <si>
    <t>Auditor Completion Instructions</t>
  </si>
  <si>
    <t>• Place the point value for each question in the proper column (Yes, No, or N/A).</t>
  </si>
  <si>
    <t>• Any “N/A” or “No” designation must be explained in the comments section.</t>
  </si>
  <si>
    <t>General Questions</t>
  </si>
  <si>
    <t>Implementation of a Food Safety Program</t>
  </si>
  <si>
    <t>Doc</t>
  </si>
  <si>
    <t>N/A</t>
  </si>
  <si>
    <t>NO</t>
  </si>
  <si>
    <t>Points</t>
  </si>
  <si>
    <t>Questions</t>
  </si>
  <si>
    <t>G-1</t>
  </si>
  <si>
    <t>G-2</t>
  </si>
  <si>
    <t>D</t>
  </si>
  <si>
    <t>Worker Health &amp; Hygiene</t>
  </si>
  <si>
    <t>G-3</t>
  </si>
  <si>
    <t>G-4</t>
  </si>
  <si>
    <t>G-5</t>
  </si>
  <si>
    <t>G-6</t>
  </si>
  <si>
    <t>G-7</t>
  </si>
  <si>
    <t>G-8</t>
  </si>
  <si>
    <t>G-9</t>
  </si>
  <si>
    <t>G-10</t>
  </si>
  <si>
    <t>G-11</t>
  </si>
  <si>
    <t>G-12</t>
  </si>
  <si>
    <t>G-13</t>
  </si>
  <si>
    <t>G-14</t>
  </si>
  <si>
    <t>G-15</t>
  </si>
  <si>
    <t>Part 1 - Farm Review</t>
  </si>
  <si>
    <t>Water Usage</t>
  </si>
  <si>
    <t>(1-1)</t>
  </si>
  <si>
    <t>(1-2)</t>
  </si>
  <si>
    <t>1-3</t>
  </si>
  <si>
    <t>1-4</t>
  </si>
  <si>
    <t>1-5</t>
  </si>
  <si>
    <t>Sewage Treatment</t>
  </si>
  <si>
    <t>1-6</t>
  </si>
  <si>
    <t>1-7</t>
  </si>
  <si>
    <t>Animals/Wildlife/Livestock</t>
  </si>
  <si>
    <t>1-8</t>
  </si>
  <si>
    <t>1-9</t>
  </si>
  <si>
    <t>1-10</t>
  </si>
  <si>
    <t>1-11</t>
  </si>
  <si>
    <t>1-12</t>
  </si>
  <si>
    <t>1-13</t>
  </si>
  <si>
    <t>1-14</t>
  </si>
  <si>
    <t>1-15</t>
  </si>
  <si>
    <t>1-16</t>
  </si>
  <si>
    <t>1-17</t>
  </si>
  <si>
    <t>1-18</t>
  </si>
  <si>
    <t>1-19</t>
  </si>
  <si>
    <t>Please choose one of the following options as it relates to the farm operations:</t>
  </si>
  <si>
    <t>1-20</t>
  </si>
  <si>
    <t>1-21</t>
  </si>
  <si>
    <t>1-22</t>
  </si>
  <si>
    <t>1-23</t>
  </si>
  <si>
    <t>Soils</t>
  </si>
  <si>
    <t>1-24</t>
  </si>
  <si>
    <t>1-25</t>
  </si>
  <si>
    <t>Field Sanitation and Hygiene</t>
  </si>
  <si>
    <t>2-2</t>
  </si>
  <si>
    <t>2-3</t>
  </si>
  <si>
    <t>2-4</t>
  </si>
  <si>
    <t>Field Harvesting and Transportation</t>
  </si>
  <si>
    <t>2-5</t>
  </si>
  <si>
    <t>2-6</t>
  </si>
  <si>
    <t>2-7</t>
  </si>
  <si>
    <t>2-8</t>
  </si>
  <si>
    <t>2-9</t>
  </si>
  <si>
    <t>2-10</t>
  </si>
  <si>
    <t>2-11</t>
  </si>
  <si>
    <t>2-12</t>
  </si>
  <si>
    <t>2-13</t>
  </si>
  <si>
    <t>2-14</t>
  </si>
  <si>
    <t>2-15</t>
  </si>
  <si>
    <t>2-16</t>
  </si>
  <si>
    <t>2-17</t>
  </si>
  <si>
    <t>Receiving</t>
  </si>
  <si>
    <t>3-1</t>
  </si>
  <si>
    <t>3-2</t>
  </si>
  <si>
    <t>Washing/Packing Line</t>
  </si>
  <si>
    <t>3-3</t>
  </si>
  <si>
    <t>3-4</t>
  </si>
  <si>
    <t>3-5</t>
  </si>
  <si>
    <t>3-6</t>
  </si>
  <si>
    <t>3-7</t>
  </si>
  <si>
    <t>3-8</t>
  </si>
  <si>
    <t>3-9</t>
  </si>
  <si>
    <t>3-10</t>
  </si>
  <si>
    <t>3-11</t>
  </si>
  <si>
    <t>3-12</t>
  </si>
  <si>
    <t>3-13</t>
  </si>
  <si>
    <t>3-14</t>
  </si>
  <si>
    <t>3-15</t>
  </si>
  <si>
    <t>Packing House General Housekeeping</t>
  </si>
  <si>
    <t>3-16</t>
  </si>
  <si>
    <t>3-17</t>
  </si>
  <si>
    <t>3-18</t>
  </si>
  <si>
    <t>3-19</t>
  </si>
  <si>
    <t>3-20</t>
  </si>
  <si>
    <t>3-21</t>
  </si>
  <si>
    <t>3-22</t>
  </si>
  <si>
    <t>3-23</t>
  </si>
  <si>
    <t>3-24</t>
  </si>
  <si>
    <t>3-25</t>
  </si>
  <si>
    <t>3-26</t>
  </si>
  <si>
    <t>3-27</t>
  </si>
  <si>
    <t>Packing facilities are enclosed.</t>
  </si>
  <si>
    <t>Floor drains appear to be free of obstructions.</t>
  </si>
  <si>
    <t>3-28</t>
  </si>
  <si>
    <t>3-29</t>
  </si>
  <si>
    <t>3-30</t>
  </si>
  <si>
    <t>3-31</t>
  </si>
  <si>
    <t>Product, Containers &amp; Pallets</t>
  </si>
  <si>
    <t>4-1</t>
  </si>
  <si>
    <t>4-2</t>
  </si>
  <si>
    <t>4-3</t>
  </si>
  <si>
    <t>4-4</t>
  </si>
  <si>
    <t>4-5</t>
  </si>
  <si>
    <t>4-6</t>
  </si>
  <si>
    <t>4-7</t>
  </si>
  <si>
    <t>Pest Control</t>
  </si>
  <si>
    <t>4-8</t>
  </si>
  <si>
    <t>4-9</t>
  </si>
  <si>
    <t>4-10</t>
  </si>
  <si>
    <t>4-11</t>
  </si>
  <si>
    <t>4-12</t>
  </si>
  <si>
    <t>4-13</t>
  </si>
  <si>
    <t>4-14</t>
  </si>
  <si>
    <t>4-15</t>
  </si>
  <si>
    <t>4-16</t>
  </si>
  <si>
    <t>4-17</t>
  </si>
  <si>
    <t>YES</t>
  </si>
  <si>
    <t>4-18</t>
  </si>
  <si>
    <t>4-19</t>
  </si>
  <si>
    <t>4-20</t>
  </si>
  <si>
    <t>4-21</t>
  </si>
  <si>
    <t>6-1</t>
  </si>
  <si>
    <t>6-2</t>
  </si>
  <si>
    <t>6-3</t>
  </si>
  <si>
    <t>6-4</t>
  </si>
  <si>
    <t>Storage Facility/Temperature Control</t>
  </si>
  <si>
    <t>6-5</t>
  </si>
  <si>
    <t>6-6</t>
  </si>
  <si>
    <t>6-7</t>
  </si>
  <si>
    <t>6-8</t>
  </si>
  <si>
    <t>6-9</t>
  </si>
  <si>
    <t>6-10</t>
  </si>
  <si>
    <t>6-11</t>
  </si>
  <si>
    <t>6-12</t>
  </si>
  <si>
    <t>6-13</t>
  </si>
  <si>
    <t>6-14</t>
  </si>
  <si>
    <t>6-15</t>
  </si>
  <si>
    <t>6-16</t>
  </si>
  <si>
    <t>6-17</t>
  </si>
  <si>
    <t>6-18</t>
  </si>
  <si>
    <t>6-19</t>
  </si>
  <si>
    <t>6-20</t>
  </si>
  <si>
    <t>6-21</t>
  </si>
  <si>
    <t>6-22</t>
  </si>
  <si>
    <t>6-23</t>
  </si>
  <si>
    <t>The facility is enclosed.</t>
  </si>
  <si>
    <t>6-24</t>
  </si>
  <si>
    <t>6-25</t>
  </si>
  <si>
    <t>6-26</t>
  </si>
  <si>
    <t>6-27</t>
  </si>
  <si>
    <t xml:space="preserve">Repacking/Reconditioning </t>
  </si>
  <si>
    <t>6-30</t>
  </si>
  <si>
    <t>6-31</t>
  </si>
  <si>
    <t>6-32</t>
  </si>
  <si>
    <t>6-33</t>
  </si>
  <si>
    <t>6-34</t>
  </si>
  <si>
    <t>6-35</t>
  </si>
  <si>
    <t>6-36</t>
  </si>
  <si>
    <t>6-37</t>
  </si>
  <si>
    <t>6-38</t>
  </si>
  <si>
    <t>6-39</t>
  </si>
  <si>
    <t>6-40</t>
  </si>
  <si>
    <t>6-41</t>
  </si>
  <si>
    <t>6-42</t>
  </si>
  <si>
    <t>6-43</t>
  </si>
  <si>
    <t>Shipping/Transportation</t>
  </si>
  <si>
    <t>6-44</t>
  </si>
  <si>
    <t>6-45</t>
  </si>
  <si>
    <t>6-46</t>
  </si>
  <si>
    <t>Secure Employee/Visitor Procedures</t>
  </si>
  <si>
    <t>7-1</t>
  </si>
  <si>
    <t>7-2</t>
  </si>
  <si>
    <t>7-3</t>
  </si>
  <si>
    <t>7-4</t>
  </si>
  <si>
    <t>7-5</t>
  </si>
  <si>
    <t>7-6</t>
  </si>
  <si>
    <t>7-7</t>
  </si>
  <si>
    <t>7-8</t>
  </si>
  <si>
    <t>7-9</t>
  </si>
  <si>
    <t>7-10</t>
  </si>
  <si>
    <t>7-11</t>
  </si>
  <si>
    <t>7-12</t>
  </si>
  <si>
    <t>Name:</t>
  </si>
  <si>
    <t>Element</t>
  </si>
  <si>
    <t>General</t>
  </si>
  <si>
    <t>Part 1 – Farm Review</t>
  </si>
  <si>
    <t>Transportation</t>
  </si>
  <si>
    <t xml:space="preserve">Part 3 – House Packing Facility </t>
  </si>
  <si>
    <t>EVALUATION ELEMENTS</t>
  </si>
  <si>
    <t>Date Audit Requested:</t>
  </si>
  <si>
    <t>Date Audit Began:</t>
  </si>
  <si>
    <t>Date Audit Completed:</t>
  </si>
  <si>
    <t>Time Audit Began:</t>
  </si>
  <si>
    <t>Time Audit Completed:</t>
  </si>
  <si>
    <t>Date:</t>
  </si>
  <si>
    <t>Secure Facility Procedures</t>
  </si>
  <si>
    <t>7-13</t>
  </si>
  <si>
    <t>7-14</t>
  </si>
  <si>
    <t>7-15</t>
  </si>
  <si>
    <t>7-16</t>
  </si>
  <si>
    <t>7-17</t>
  </si>
  <si>
    <t>7-18</t>
  </si>
  <si>
    <t>7-19</t>
  </si>
  <si>
    <t>7-20</t>
  </si>
  <si>
    <t>7-21</t>
  </si>
  <si>
    <t>7-22</t>
  </si>
  <si>
    <t>7-23</t>
  </si>
  <si>
    <t>7-24</t>
  </si>
  <si>
    <t>7-25</t>
  </si>
  <si>
    <t>7-26</t>
  </si>
  <si>
    <t>7-27</t>
  </si>
  <si>
    <t>7-28</t>
  </si>
  <si>
    <t>7-29</t>
  </si>
  <si>
    <t>7-30</t>
  </si>
  <si>
    <t>7-31</t>
  </si>
  <si>
    <t>7-32</t>
  </si>
  <si>
    <t>The facility has an emergency lighting system.</t>
  </si>
  <si>
    <t>Delivery schedules have been established.</t>
  </si>
  <si>
    <t>Unauthorized deliveries are not accepted.</t>
  </si>
  <si>
    <t>7-33</t>
  </si>
  <si>
    <t>7-34</t>
  </si>
  <si>
    <t>7-35</t>
  </si>
  <si>
    <t>7-36</t>
  </si>
  <si>
    <t>Fail</t>
  </si>
  <si>
    <t>Pass</t>
  </si>
  <si>
    <t>Date of Previous Audit :</t>
  </si>
  <si>
    <t>Lead Auditor Name (Print):</t>
  </si>
  <si>
    <t>Duty Station:</t>
  </si>
  <si>
    <t>All Scopes Completed:</t>
  </si>
  <si>
    <t>P-1</t>
  </si>
  <si>
    <t>P-2</t>
  </si>
  <si>
    <t>R</t>
  </si>
  <si>
    <t>P</t>
  </si>
  <si>
    <t>1-26</t>
  </si>
  <si>
    <t>Traceability</t>
  </si>
  <si>
    <t xml:space="preserve">2-1 </t>
  </si>
  <si>
    <t>2-18</t>
  </si>
  <si>
    <t>2-19</t>
  </si>
  <si>
    <t>2-20</t>
  </si>
  <si>
    <t>2-21</t>
  </si>
  <si>
    <t>Ice &amp; Refrigeration</t>
  </si>
  <si>
    <t>4-22</t>
  </si>
  <si>
    <t>4-23</t>
  </si>
  <si>
    <t>4-24</t>
  </si>
  <si>
    <t>4-25</t>
  </si>
  <si>
    <t>4-26</t>
  </si>
  <si>
    <t>4-27</t>
  </si>
  <si>
    <t>Worker Health and Personal Hygiene</t>
  </si>
  <si>
    <t>4-28</t>
  </si>
  <si>
    <t>4-29</t>
  </si>
  <si>
    <t>4-30</t>
  </si>
  <si>
    <t>4-31</t>
  </si>
  <si>
    <t>• Answering of Questions P1 or P2 as “NO”.</t>
  </si>
  <si>
    <t>6-28</t>
  </si>
  <si>
    <t>6-47</t>
  </si>
  <si>
    <t>6-48</t>
  </si>
  <si>
    <t>Name of management representative:</t>
  </si>
  <si>
    <t>Packing House Worker Health &amp; Hygiene</t>
  </si>
  <si>
    <t>3-32</t>
  </si>
  <si>
    <t>3-33</t>
  </si>
  <si>
    <t>3-34</t>
  </si>
  <si>
    <t xml:space="preserve">Is there a floor plan of the packing house facility(s) indicating flow of product, storage areas, cull areas, employee break rooms, restrooms, offices? </t>
  </si>
  <si>
    <t>=</t>
  </si>
  <si>
    <t xml:space="preserve">     Subtract "N/A"</t>
  </si>
  <si>
    <t xml:space="preserve">Total Points earned for General Questions = </t>
  </si>
  <si>
    <t xml:space="preserve">     Total Possible</t>
  </si>
  <si>
    <t>The total number of points possible for this section.</t>
  </si>
  <si>
    <t xml:space="preserve">     Adjusted Total</t>
  </si>
  <si>
    <t xml:space="preserve">     X .8 (80%)</t>
  </si>
  <si>
    <t xml:space="preserve">     Passing Score</t>
  </si>
  <si>
    <t>Enter the additive number of N/A points (+points) here.</t>
  </si>
  <si>
    <t>Subtract the N/A points from the Total possible points</t>
  </si>
  <si>
    <t>Multiply the Adjusted Total by .8 and show it as the Passing Score</t>
  </si>
  <si>
    <t>(please mark one)</t>
  </si>
  <si>
    <t>What is the source of irrigation water? (Pond, Stream, Well, Municipal, Other)</t>
  </si>
  <si>
    <t>How are crops irrigated? (Flood, Drip, Sprinkler, Other) Please specify:</t>
  </si>
  <si>
    <t xml:space="preserve">This program is intended to assess a participant’s efforts to minimize the risk of contamination of fresh </t>
  </si>
  <si>
    <t xml:space="preserve">fruits, vegetables, nuts and miscellaneous commodities by microbial pathogens based on the U.S. Food </t>
  </si>
  <si>
    <t xml:space="preserve">and Drug Administration’s “Guide to Minimize Microbial Food Safety Hazards for Fresh Fruits and </t>
  </si>
  <si>
    <t>(6-29)  Does the facility repack and/or recondition product?</t>
  </si>
  <si>
    <t xml:space="preserve">Based on the U.S. Food and Drug Administration’s Food Producers, Processors, and Transporters: </t>
  </si>
  <si>
    <t>Food Security Preventive Measure Guidance for Industry.</t>
  </si>
  <si>
    <t>Signature &amp; Date:</t>
  </si>
  <si>
    <t>Good Agricultural Practices &amp; Good Handling Practices</t>
  </si>
  <si>
    <t xml:space="preserve">Total Points earned for Farm Review = </t>
  </si>
  <si>
    <t xml:space="preserve">Total Points earned for Field Harvesting &amp; Field Packaging = </t>
  </si>
  <si>
    <t xml:space="preserve">Total Points earned for House Packing Facility = </t>
  </si>
  <si>
    <t xml:space="preserve">Total Points earned for Storage &amp; Transportation = </t>
  </si>
  <si>
    <t xml:space="preserve">Total Points earned for Wholesale Distribution Center/Terminal Warehouse = </t>
  </si>
  <si>
    <t>Vegetables,” and generally recognized good agricultural practices.</t>
  </si>
  <si>
    <t xml:space="preserve">A water quality assessment has been performed to determine the quality of water use for chemical application or fertigation method.  </t>
  </si>
  <si>
    <t>If necessary, steps are taken to protect irrigation water from potential direct and non-point source contamination.</t>
  </si>
  <si>
    <t xml:space="preserve">The farm sewage treatment system/septic system is functioning properly and there is no evidence of leaking or runoff.  </t>
  </si>
  <si>
    <t xml:space="preserve">Crop production areas are not located near or adjacent to dairy, livestock, or fowl production facilities unless adequate barriers exist.  </t>
  </si>
  <si>
    <t xml:space="preserve">Manure lagoons located near or adjacent to crop production areas are maintained to prevent leaking/overflowing, or measures have been taken to stop runoff from contaminating the crop production areas.  </t>
  </si>
  <si>
    <t xml:space="preserve">There is no municipal/commercial sewage treatment facility or waste material landfill adjacent to the farm.  </t>
  </si>
  <si>
    <t>This program is intended to assess a participant’s efforts to minimize the risk of contamination of fresh fruits, vegetables, nuts and miscellaneous commodities by microbial pathogens based on the U.S. Food and Drug Administration’s “Guide to Minimize Microbial Food Safety Hazards for Fresh Fruits and Vegetables,” and generally recognized good agricultural practices.</t>
  </si>
  <si>
    <t>A water quality assessment has been performed to determine the quality of water used for irrigation purpose on the crop(s) being applied.</t>
  </si>
  <si>
    <t>DUPLICATION OF CORRECTIVE ACTION TAB INSTRUCTIONS</t>
  </si>
  <si>
    <t>1. Right-click the "Corrective Action Report" Tab at the bottom of Excel.</t>
  </si>
  <si>
    <t>2. Click "Move or Copy.</t>
  </si>
  <si>
    <t xml:space="preserve">3. Under the box titled "Before Sheet," select "(move to end)" </t>
  </si>
  <si>
    <t>4. Place a check in the box beside "Create a Copy"</t>
  </si>
  <si>
    <t xml:space="preserve">5. Click "Ok" </t>
  </si>
  <si>
    <t>USDA Good Agricultural Practices and Good Handling Practices</t>
  </si>
  <si>
    <t xml:space="preserve">    Report #: </t>
  </si>
  <si>
    <t>Good Agricultural Practice &amp; Good Handling Practices</t>
  </si>
  <si>
    <t>of</t>
  </si>
  <si>
    <t>CORRECTIVE ACTION REPORT</t>
  </si>
  <si>
    <t>Company Name/Farm:</t>
  </si>
  <si>
    <t xml:space="preserve">Lead Auditor: </t>
  </si>
  <si>
    <t>Agricultural Marketing Services</t>
  </si>
  <si>
    <t>Specialty Crops Inspection Division</t>
  </si>
  <si>
    <t>United States Department of Agriculture</t>
  </si>
  <si>
    <t xml:space="preserve">Please specify:  </t>
  </si>
  <si>
    <t>For further information regarding the USDA GAP &amp; GHP Audit Program, please contact:</t>
  </si>
  <si>
    <t xml:space="preserve">If the answer to question 6-29 is YES, answer questions 6-30 through 6-41. If the </t>
  </si>
  <si>
    <t>answer for question 6-29 is NO, then questions 6-30 through 6-41 are answered N/A.</t>
  </si>
  <si>
    <t>Unannounced</t>
  </si>
  <si>
    <t>Reviewing Official Name (Print):</t>
  </si>
  <si>
    <t>Any item on any checklist with a checkmark in the "No" column should be documented using a Corrective Action Report. A separate form is required for each item with either of these entities. If there is more than one form needed, follow the instructions below to duplicate the Corrective Action Report Tab:</t>
  </si>
  <si>
    <t xml:space="preserve">Description of Non Conformity: </t>
  </si>
  <si>
    <t>Notified company staff at time of finding non-conformity (Yes or No):</t>
  </si>
  <si>
    <t>Checklist question number and/or section of auditee food safety plan associated with non-conformity:</t>
  </si>
  <si>
    <t>Top portion for AUDITOR USE ONLY; bottom portion for Company and Auditor use.</t>
  </si>
  <si>
    <t xml:space="preserve">Crops(s): </t>
  </si>
  <si>
    <t xml:space="preserve">USDA Checklist </t>
  </si>
  <si>
    <t>A documented food safety program that incorporates GAP and/or GHP has been implemented.</t>
  </si>
  <si>
    <t>The operation has designated someone to implement and oversee an established food safety program.</t>
  </si>
  <si>
    <t>A documented traceability program has been established.</t>
  </si>
  <si>
    <t>The operation has performed a "mock recall" that was proven to be effective.</t>
  </si>
  <si>
    <t>All employees and all visitors to the location are required to follow proper sanitation and hygiene practices.</t>
  </si>
  <si>
    <t>Training on proper sanitation and hygiene practices is provided to all staff.</t>
  </si>
  <si>
    <t>Employees and visitors are following good hygiene/sanitation practices.</t>
  </si>
  <si>
    <t>Employees who handle or package produce are washing their hands before beginning or returning to work.</t>
  </si>
  <si>
    <t>Readily understandable signs are posted to instruct employees to wash their hands before beginning or returning to work.</t>
  </si>
  <si>
    <t>All toilet/restroom/field sanitation facilities are serviced and cleaned on a scheduled basis.</t>
  </si>
  <si>
    <t>Smoking and eating are confined to designated areas separate from where product is handled.</t>
  </si>
  <si>
    <t>Workers with diarrheal disease or symptoms of other infectious diseases are prohibited from handling fresh produce.</t>
  </si>
  <si>
    <t>There is a policy describing procedures which specify handling/disposition of produce or food contact surfaces that have come into contact with blood or other bodily fluids.</t>
  </si>
  <si>
    <t>Workers are instructed to seek prompt treatment with clean first aid supplies for cuts, abrasions and other injuries.</t>
  </si>
  <si>
    <t>Company personnel or contracted personnel that apply regulated pre-harvest and/or post-harvest materials are licensed. Company personnel or contracted personnel applying non-regulated materials have been trained on its proper use.</t>
  </si>
  <si>
    <t xml:space="preserve"> Additional Comments:  </t>
  </si>
  <si>
    <t>Manure stored near or adjacent to crop production areas is contained to prevent contamination of crops.</t>
  </si>
  <si>
    <t>Measures are taken to restrict access of livestock to the source or delivery system of crop irrigation water.</t>
  </si>
  <si>
    <t>Crop production areas are monitored for the presence or signs of wild or domestic animals the entering the land.</t>
  </si>
  <si>
    <t xml:space="preserve">Measures are taken to reduce the opportunity for wild and/or domestic animals from entering crop production areas.  </t>
  </si>
  <si>
    <t>A previous land use risk assessment has been performed.</t>
  </si>
  <si>
    <t>Crop production areas that have been subjected to flooding are tested for potential microbial hazards.</t>
  </si>
  <si>
    <t>Each production area is identified or coded to enable traceability in the event of a recall.</t>
  </si>
  <si>
    <t xml:space="preserve">Option A:  </t>
  </si>
  <si>
    <t xml:space="preserve">Option B:  </t>
  </si>
  <si>
    <t xml:space="preserve">Option C:   </t>
  </si>
  <si>
    <t xml:space="preserve">A documented pre-harvest assessment is made on the crop production areas.  Risks and possible sources of crop contamination are noted and assessed.   </t>
  </si>
  <si>
    <t>The number, condition, and placement of field sanitation units comply with applicable state and/or federal regulations.</t>
  </si>
  <si>
    <t>When question 2-2 is answered "N/A" (sanitation units are not required), a toilet facility is readily available for all workers.</t>
  </si>
  <si>
    <t>Field sanitation units are located in a location that minimizes the potential risk for product contamination and are directly accessible for servicing.</t>
  </si>
  <si>
    <t xml:space="preserve">A response plan is in place for the event of a major spill or leak of field sanitation units or toilet facilities. </t>
  </si>
  <si>
    <t>All harvesting containers and bulk hauling vehicles that come in direct contact with product are cleaned and/or sanitized on a scheduled basis and kept as clean as practicable.</t>
  </si>
  <si>
    <t xml:space="preserve">All hand harvesting equipment and implements (knives, pruners machetes, etc.) are kept as clean as practical and are disinfected on a  scheduled basis.  </t>
  </si>
  <si>
    <t>Damaged containers are properly repaired or disposed of.</t>
  </si>
  <si>
    <t>Harvesting equipment and/or machinery which comes into contact with product is in good repair.</t>
  </si>
  <si>
    <t>Light bulbs and glass on harvesting equipment are protected so as not to contaminate produce or fields in the case of breakage.</t>
  </si>
  <si>
    <t>There is a standard operating procedure or instructions on what measures should be taken in the case of glass/plastic breakage and possible contamination during harvesting operations.</t>
  </si>
  <si>
    <t>There is a standard operating procedure or instructions on what measures should be taken in the case of product contamination by chemicals, petroleum, pesticides or other contaminating factors.</t>
  </si>
  <si>
    <t xml:space="preserve">For mechanically harvested product, measures are taken during harvest to inspect for and remove foreign objects such as glass, metal, rocks, or other dangerous/toxic items.    </t>
  </si>
  <si>
    <t xml:space="preserve">Harvesting containers, totes, etc. are not used for carrying or storing non- produce items during the harvest season, and farm workers are instructed in this policy. </t>
  </si>
  <si>
    <t>Efforts have been made to remove excessive dirt and mud from product and/or containers during harvest.</t>
  </si>
  <si>
    <t xml:space="preserve">Transportation equipment used to move product from field to storage areas or storage areas to processing plant which comes into contact with product is clean and in good repair. </t>
  </si>
  <si>
    <t xml:space="preserve">There is a policy in place and has been implemented that harvested product being moved from field to storage areas or processing plants are covered during transportation.  </t>
  </si>
  <si>
    <t xml:space="preserve">In ranch or field pack operations, only new or sanitized containers are used for packing the product. </t>
  </si>
  <si>
    <t>Packing materials used in ranch or field pack operations are properly stored and protected from contamination.</t>
  </si>
  <si>
    <t>Product moving out of the field is uniquely identified to enable traceability in the event of a recall.</t>
  </si>
  <si>
    <t>Product delivered from the field which is held in a staging area prior to packing or processing is protected from possible contamination.</t>
  </si>
  <si>
    <t>Prior to packing, product is properly stored and/or handled in order to reduce possible contamination.</t>
  </si>
  <si>
    <t xml:space="preserve"> </t>
  </si>
  <si>
    <t>Processing water is sufficiently treated to reduce microbial contamination.</t>
  </si>
  <si>
    <t>Water-contact surfaces, such as dump tanks, flumes, wash tanks and hydro coolers, are cleaned and/or sanitized on a scheduled basis.</t>
  </si>
  <si>
    <t>Water treatment (strength levels and pH) and exposure time is monitored and the facility has demonstrated it is appropriate for the product.</t>
  </si>
  <si>
    <t>Food contact surfaces are in good condition;  cleaned and/or sanitized prior to use and cleaning logs are maintained.</t>
  </si>
  <si>
    <t>Product flow zones are protected from sources of contamination.</t>
  </si>
  <si>
    <t>Any ice used for cooling produce is manufactured, transported and stored under sanitary conditions.</t>
  </si>
  <si>
    <t>Employee facilities (locker rooms, lunch and break areas, etc.) are clean and located away from packing area.</t>
  </si>
  <si>
    <t>When there is a written policy regarding the use of hair nets/beard nets in the production area, it is being followed by all employees and visitors.</t>
  </si>
  <si>
    <t>When there is a written policy regarding the wearing of jewelry in the production area, it is being followed by all employees and visitors.</t>
  </si>
  <si>
    <t>Only food grade approved and labeled lubricants are used in the packing equipment/machinery.</t>
  </si>
  <si>
    <t>Chemicals not approved for use on product are stored and segregated away from packing area.</t>
  </si>
  <si>
    <t>The plant grounds are reasonably free of litter and debris.</t>
  </si>
  <si>
    <t>The plant grounds are reasonably free of standing water.</t>
  </si>
  <si>
    <t>Outside garbage receptacles/dumpsters are closed or are located away from packing facility entrances and the area around such sites is reasonably clean.</t>
  </si>
  <si>
    <t>The packing facility interior is clean and maintained in an orderly manner.</t>
  </si>
  <si>
    <t>Pipes, ducts, fans and ceilings which are over food handling operations, are clean.</t>
  </si>
  <si>
    <t>Glass materials above product flow zones are contained in case of breakage.</t>
  </si>
  <si>
    <t>Possible wastewater spillage is prevented from contaminating any food handling area by barriers, drains, or a sufficient distance.</t>
  </si>
  <si>
    <t>There is a policy describing procedures which specify handling/disposition of finished product that is opened, spilled, or comes into contact with the floor.</t>
  </si>
  <si>
    <t>Only new or sanitized containers are used for packing the product.</t>
  </si>
  <si>
    <t>Pallets and containers are clean and in good condition.</t>
  </si>
  <si>
    <t>Packing containers are properly stored and protected from contamination (birds, rodents and other pests).</t>
  </si>
  <si>
    <t>There is an established pest control program for the facility.</t>
  </si>
  <si>
    <t>Service reports for the pest control program are available for review.</t>
  </si>
  <si>
    <t>Interior walls, floors and ceilings are well maintained and are free of major cracks and crevices.</t>
  </si>
  <si>
    <t>Records are kept recording the source of incoming product and the destination of outgoing product which is uniquely identified to enable traceability.</t>
  </si>
  <si>
    <t>The storage facility is cleaned and maintained in an orderly manner.</t>
  </si>
  <si>
    <t>Bulk storage facilities are inspected for foreign material prior to use and records are maintained.</t>
  </si>
  <si>
    <t>Storage rooms, buildings, and/or facilities are maintained and sufficiently sealed or isolated and are protected from external contamination.</t>
  </si>
  <si>
    <t>Storage grounds are reasonably free of litter and debris.</t>
  </si>
  <si>
    <t>Floors in storage areas are reasonably free of standing water.</t>
  </si>
  <si>
    <t>Possible wastewater spillage is prevented from contaminating any food handling area by barriers, drains, or sufficient distance.</t>
  </si>
  <si>
    <t>There is a policy describing procedures which specify handling/disposition of finished product which is opened, spilled, or comes into contact with the floor.</t>
  </si>
  <si>
    <t xml:space="preserve">Packing containers are properly stored and sufficiently sealed, to be protected from contamination (birds, rodents, pests, and other contaminants). </t>
  </si>
  <si>
    <t xml:space="preserve">Pallets, pallet boxes, tote bags, and portable bins, etc. are clean, in good condition and do not contribute foreign material to the product. </t>
  </si>
  <si>
    <t xml:space="preserve">Product stored outside in totes, trucks, bins, other containers or on the ground in bulk is covered and protected from contamination. </t>
  </si>
  <si>
    <t>Non-food grade substances such as paints, lubricants, pesticides, etc., are not stored in close proximity to the product.</t>
  </si>
  <si>
    <t>Mechanical equipment used during the storage process is clean and maintained to prevent contamination of the product.</t>
  </si>
  <si>
    <t>Interior walls, floors, and ceilings are well-maintained and are free of major cracks and crevices.</t>
  </si>
  <si>
    <t>Manufacturing, storage, and transportation facilities used in making and delivering ice used for cooling the product have been sanitized.</t>
  </si>
  <si>
    <t>Climate-controlled rooms are monitored for temperature and logs are maintained.</t>
  </si>
  <si>
    <t>Thermometer(s) are checked for accuracy and records are available for review.</t>
  </si>
  <si>
    <t>Refrigeration equipment (condensers, fans, etc.) is cleaned on a scheduled basis.</t>
  </si>
  <si>
    <t>Iced product does not drip on pallets of produce stored below.</t>
  </si>
  <si>
    <t>Prior to the loading process, conveyances are required to be clean, in good physical condition, free from disagreeable odors and from obvious dirt/debris.</t>
  </si>
  <si>
    <t>Produce items are not loaded with potentially contaminating products.</t>
  </si>
  <si>
    <t>Company has a written policy for transporters and conveyances to maintain a specified temperature(s) during transit.</t>
  </si>
  <si>
    <t>Conveyances are loaded to minimize damage to product.</t>
  </si>
  <si>
    <t>Employee facilities (locker rooms, lunch and break areas, etc.) are clean and located away from storage, shipping, and receiving areas.</t>
  </si>
  <si>
    <t>When there is a written policy regarding the use of hair/beard nets in the storage and transportation areas, it is being followed by all affected employees and visitors.</t>
  </si>
  <si>
    <t xml:space="preserve">When there is a written policy restricting the wearing of jewelry in the storage and transportation areas, it is being followed by all affected employees and visitors. </t>
  </si>
  <si>
    <t>Records are kept regarding the source of incoming product and the destination of outgoing product which is uniquely identified to enable traceability.</t>
  </si>
  <si>
    <t>All companies that supply fresh produce are required to have passed a third party audit verification of GAP and/or GHP.</t>
  </si>
  <si>
    <t xml:space="preserve">Upon receiving, conveyances are required to be clean, in good physical condition and free from obvious objectionable odors, dirt and/or debris at time of unloading. </t>
  </si>
  <si>
    <t>Company does not accept produce items that are loaded with or are not protected from potentially contaminating products.</t>
  </si>
  <si>
    <t>Refrigerated commodities are monitored for temperatures at the time of receiving.</t>
  </si>
  <si>
    <t>The company has a written policy regarding the disposition of product when temperatures are not within the company's guidelines at the time of receiving.</t>
  </si>
  <si>
    <t>The facility is clean and maintained in an orderly manner.</t>
  </si>
  <si>
    <t>Refrigerated rooms are monitored for temperature and logs are maintained.</t>
  </si>
  <si>
    <t>Refrigeration system condensation does not come into contact with produce.</t>
  </si>
  <si>
    <t>Manufacturing, storage, and transportation facilities used in making and delivering ice used for cooling the product are sanitized on a  scheduled basis.</t>
  </si>
  <si>
    <t>There is a policy describing procedures which specify handling/disposition of finished product which is opened, spilled, or comes into contact of contamination.</t>
  </si>
  <si>
    <t>The grounds are reasonably free of litter and debris.</t>
  </si>
  <si>
    <t>The grounds are reasonably free of standing water.</t>
  </si>
  <si>
    <t>Outside garbage receptacles/dumpsters are closed or are located away from facility entrances and the area around such sites is reasonably clean.</t>
  </si>
  <si>
    <t>Pipes, ducts, fans, and ceilings in the facility are reasonably clean.</t>
  </si>
  <si>
    <t>Possible wastewater spillage is prevented from contaminating any food storage or handling area by barriers, drains, or a sufficient distance.</t>
  </si>
  <si>
    <t>Measures are taken to exclude animals or pests from the facility.</t>
  </si>
  <si>
    <t>Interior walls, floors and ceilings are well-maintained and free of major cracks and crevices.</t>
  </si>
  <si>
    <t>Repacking/reconditioning processes are confined to an established location in the facility.</t>
  </si>
  <si>
    <t>Food contact surfaces are in good condition; cleaned and/or sanitized prior to use and cleaning logs are maintained.</t>
  </si>
  <si>
    <t>Water treatment (strength levels and pH) and exposure time is monitored and is appropriate for product.</t>
  </si>
  <si>
    <t>Only food grade approved and labeled lubricants are used in the repacking equipment/machinery.</t>
  </si>
  <si>
    <t>Only new or sanitized containers are used for product repacking.</t>
  </si>
  <si>
    <t>Pallets and other containers are clean and in good condition.</t>
  </si>
  <si>
    <t xml:space="preserve">Packing containers are properly stored and protected from contamination (birds, rodents and other pests, etc.). </t>
  </si>
  <si>
    <t>Employee facilities (locker rooms, lunch and break areas, etc.) are clean and located away from repack and storage area.</t>
  </si>
  <si>
    <t>When there is a written policy regarding the use of hair nets/beard nets in the facility, it is being followed by all affected employees and visitors.</t>
  </si>
  <si>
    <t>When there is a written policy restricting the wearing of jewelry in the facility, it is being followed by all affected employees and visitors.</t>
  </si>
  <si>
    <t>Company has a written policy for transporters and conveyances to maintain a specified temperature(s) range during transit.</t>
  </si>
  <si>
    <t>The company has a documented food defense plan and a person has been designated to oversee it.</t>
  </si>
  <si>
    <t>Food defense training has been provided to all employees.</t>
  </si>
  <si>
    <t>Employees are aware of whom in management they should contact about potential security problems/issues.</t>
  </si>
  <si>
    <t>Visitors are required to check in (showing proof of identity) and out, when entering/leaving the facility.</t>
  </si>
  <si>
    <t>The purpose of visitation to site is verified before admittance to the facility.</t>
  </si>
  <si>
    <t>Visitors are prohibited from the packing/storage areas unless accompanied by an employee.</t>
  </si>
  <si>
    <t>Incoming and outgoing employee and visitor vehicles to and from the site are subject to inspection.</t>
  </si>
  <si>
    <t>Parked vehicles belonging to employees and visitors display a decal or placard issued by the facility.</t>
  </si>
  <si>
    <t>Staff is prohibited from bringing personal items into the handling or storage areas.</t>
  </si>
  <si>
    <t>Staff access in the facility is limited to the area of their job function and unrestricted areas.</t>
  </si>
  <si>
    <t>Management is aware of which employee should be on the premises and the area they are assigned to.</t>
  </si>
  <si>
    <t>A system of positive identification of employees has been established and is enforced.</t>
  </si>
  <si>
    <t>Uniforms, name tags, or identification badges are collected from employees prior to the termination of employment.</t>
  </si>
  <si>
    <t>The mailroom is located away from the packing/storage facilities.</t>
  </si>
  <si>
    <t>Computer access is restricted to specific personnel.</t>
  </si>
  <si>
    <t>A system of traceability of computer transactions has been established.</t>
  </si>
  <si>
    <t>A minimum level of background checks has been established for all employees.</t>
  </si>
  <si>
    <t>Routine security checks of the premises are performed for signs of tampering, criminal or terrorist activity.</t>
  </si>
  <si>
    <t>Perimeter of facility is secured by fencing or other deterrent.</t>
  </si>
  <si>
    <t>Checklists are used to verify the security of doors, windows, and other points of entry.</t>
  </si>
  <si>
    <t>All keys to the establishment are accounted for.</t>
  </si>
  <si>
    <t>Storage or vehicles/containers/trailers/railcars that are not being used are kept locked.</t>
  </si>
  <si>
    <t>The off-loading of incoming materials is supervised.</t>
  </si>
  <si>
    <t>The organization has an established policy for rejecting deliveries.</t>
  </si>
  <si>
    <t>The company does not accept returned (empty) containers for packing of product unless they are sanitized containers intended for reuse.</t>
  </si>
  <si>
    <t>The facility has a program in place to inspect product returned to the facility for tampering.</t>
  </si>
  <si>
    <t>The company has identified the individual(s), with at least one backup, who are responsible for recalling the product.</t>
  </si>
  <si>
    <t>The company has performed a successful mock recall of product to the facility.</t>
  </si>
  <si>
    <t>Product imported from outside the United States is segregated from domestic product.</t>
  </si>
  <si>
    <t>Allergens handled by the facility are segregated from products to avoid cross contamination.</t>
  </si>
  <si>
    <t>Floor plans, product flow plans, and/or segregation charts are in a secure location.</t>
  </si>
  <si>
    <t>The organization has registered with the FDA and has been issued a registration number (do not record the number on checklist).</t>
  </si>
  <si>
    <t xml:space="preserve">Date of second audit:  </t>
  </si>
  <si>
    <t>Part 4</t>
  </si>
  <si>
    <t>General 2</t>
  </si>
  <si>
    <t>Part 1</t>
  </si>
  <si>
    <t>Part 2</t>
  </si>
  <si>
    <t>Part 3</t>
  </si>
  <si>
    <t>Part 6</t>
  </si>
  <si>
    <t>Part 7</t>
  </si>
  <si>
    <t xml:space="preserve">(Only used when performing audit over multiple days) </t>
  </si>
  <si>
    <t>Part 2 – Field Harvesting &amp; Field Packing Activities</t>
  </si>
  <si>
    <t>Part 4 – Storage and Transportation</t>
  </si>
  <si>
    <t>Part 6 – Wholesale Distribution Center/ Warehouses</t>
  </si>
  <si>
    <t>Possible Points</t>
  </si>
  <si>
    <t>Less N/A Points</t>
  </si>
  <si>
    <t>Adjusted Points</t>
  </si>
  <si>
    <t>Passing Score*</t>
  </si>
  <si>
    <t>Facility Score</t>
  </si>
  <si>
    <t>Pass    Fail</t>
  </si>
  <si>
    <t>Date Passed</t>
  </si>
  <si>
    <t xml:space="preserve">Reviewing  Official Int. </t>
  </si>
  <si>
    <t xml:space="preserve">General Questions (Intial Audit) </t>
  </si>
  <si>
    <t>General Questions**</t>
  </si>
  <si>
    <t xml:space="preserve">*A Passing Score is 80% of the Possible Points, or the Adjusted Points if adjustments are necessary, with no "automatic unsatisfactory" conditions.
** If appicable, Gereral Questions assessed at a later date for a scope not covered during the intial audit.  </t>
  </si>
  <si>
    <t>• Gray boxes in the “N/A” column indicate that question cannot be answered “N/A”.</t>
  </si>
  <si>
    <t xml:space="preserve">Company Name: </t>
  </si>
  <si>
    <t xml:space="preserve">AUDITEE INFORMATION </t>
  </si>
  <si>
    <t xml:space="preserve">GPS (Optional): </t>
  </si>
  <si>
    <t xml:space="preserve">Street: </t>
  </si>
  <si>
    <t xml:space="preserve">City, State, Zip: </t>
  </si>
  <si>
    <t>Multiple sites covered by this audit? (If Yes, provide details in Additional Comments)</t>
  </si>
  <si>
    <t>Mailing/Business Address</t>
  </si>
  <si>
    <t xml:space="preserve">Company Contact: </t>
  </si>
  <si>
    <t xml:space="preserve">Contact Title: </t>
  </si>
  <si>
    <t xml:space="preserve">Fax Number:  </t>
  </si>
  <si>
    <t xml:space="preserve">E-Mail Address: </t>
  </si>
  <si>
    <t>AUDIT INFORMATION</t>
  </si>
  <si>
    <t>Beginning</t>
  </si>
  <si>
    <t xml:space="preserve">Ending </t>
  </si>
  <si>
    <t xml:space="preserve">Date: </t>
  </si>
  <si>
    <t xml:space="preserve">Time: </t>
  </si>
  <si>
    <t xml:space="preserve">Time </t>
  </si>
  <si>
    <t xml:space="preserve">Description of Operation: </t>
  </si>
  <si>
    <t xml:space="preserve">Other Contractors: </t>
  </si>
  <si>
    <t>Harvest Company Name (if applicable):</t>
  </si>
  <si>
    <t xml:space="preserve">Commodities Covered by Audit: </t>
  </si>
  <si>
    <t xml:space="preserve">Commodities Produced During Audit: </t>
  </si>
  <si>
    <t>Company uses USDA GAP&amp;GHP Logo on packaging or marketing materials?</t>
  </si>
  <si>
    <t>AUDITOR INFORMATION</t>
  </si>
  <si>
    <t>Field Office:</t>
  </si>
  <si>
    <t>Auditor Name(s):</t>
  </si>
  <si>
    <t>OTHER INFORMATION</t>
  </si>
  <si>
    <t>Person(s) Interviewed:</t>
  </si>
  <si>
    <t>Audit Requested by:</t>
  </si>
  <si>
    <t>Distribute Audit Report to*(if known):</t>
  </si>
  <si>
    <t xml:space="preserve">*Supplying names of retail and food service buyers is not mandatory, however it is useful to know in the event the buyer requires USDA-AMS to send a copy of the audit report directly.  No audit results are sent to a 3rd party without the written consent of the auditee.  </t>
  </si>
  <si>
    <t>ADDITIONAL COMMENTS</t>
  </si>
  <si>
    <t>Part 5 – (Not Used)</t>
  </si>
  <si>
    <t>Part 1 – Farm Review………………………………………………………………………………………….…...…..…..</t>
  </si>
  <si>
    <t>Part 2 - Field Harvest and Field Packing Activities…………………………………….…………………...……..…….</t>
  </si>
  <si>
    <t>Part 3 - House Packing Facility………………………………………………………………...……………………...….</t>
  </si>
  <si>
    <t>Part 4 – Storage and Transportation…………………………………………………...……………………….…….…...</t>
  </si>
  <si>
    <t>Part 6 – Wholesale Distribution Center/Terminal Warehouse.…………………………………………..……............</t>
  </si>
  <si>
    <t>Part 7 – Preventive Food Defense Procedures.………………………….…………………………….…………......….</t>
  </si>
  <si>
    <t>Street Address :</t>
  </si>
  <si>
    <t>Phone Number:</t>
  </si>
  <si>
    <t xml:space="preserve">Fax Number: </t>
  </si>
  <si>
    <t>Scopes 
Requested</t>
  </si>
  <si>
    <t>Same as above</t>
  </si>
  <si>
    <t xml:space="preserve">Phone Number: </t>
  </si>
  <si>
    <t>Drinking water is available to all workers.</t>
  </si>
  <si>
    <t xml:space="preserve">% </t>
  </si>
  <si>
    <t>All toilet/restroom/field sanitation facilities are clean. They are properly supplied with single use towels, toilet paper, hand soap or anti-bacterial soap, and water for hand washing meets the microbial standards for drinking water.</t>
  </si>
  <si>
    <t>Water applied to harvested product meets the microbial standard for drinking water.</t>
  </si>
  <si>
    <t>Water applied to harvested product meets the microbial standards for drinking water.</t>
  </si>
  <si>
    <t>Source water used in the packing operation meets the microbial standards for drinking water.</t>
  </si>
  <si>
    <t>The water used for cooling and/or making ice meets the microbial standards for drinking water.</t>
  </si>
  <si>
    <t>Measures are taken to exclude animals and pests from packing and storage facilities.</t>
  </si>
  <si>
    <t>Measures are taken to exclude animals and pests from storage facilities.</t>
  </si>
  <si>
    <t>The water used for cooling, humidity, and/or making ice meets the microbial standards for drinking water.</t>
  </si>
  <si>
    <t>Temperature control equipment condensation does not come in contact with produce.</t>
  </si>
  <si>
    <t>Refrigeration equipment (condensers, fans, etc.) and dehumidifies are cleaned on a scheduled basis.</t>
  </si>
  <si>
    <t>The water used for cooling/ice meets the microbial standards for drinking water.</t>
  </si>
  <si>
    <t>Source water used in the repacking operation meets the microbial standards for drinking water.</t>
  </si>
  <si>
    <t>Water used for chilling and/or to make ice meets the microbial standards for drinking water.</t>
  </si>
  <si>
    <t xml:space="preserve">When previous land use history indicates a possibility of contamination, preventive measures have been taken to mitigate the known risks and soils have been tested for contaminants and the land use is commensurate with test results.  </t>
  </si>
  <si>
    <t xml:space="preserve">Total Points earned for Preventive Food Defense Procedures = </t>
  </si>
  <si>
    <t>Part 7 – Preventive Food Defense Procedures</t>
  </si>
  <si>
    <t>If applicable, the temperature of processing water used in dump tanks, flumes, etc., is monitored and is kept at temperatures appropriate for the crop.</t>
  </si>
  <si>
    <t>Is there a map that accurately represents the farm and/or facility operations?</t>
  </si>
  <si>
    <t xml:space="preserve">Audit Verification Program Scoresheet                    </t>
  </si>
  <si>
    <t xml:space="preserve">Total Acres Covered by Audit: </t>
  </si>
  <si>
    <t xml:space="preserve">Total Square Feet Covered by Audit: </t>
  </si>
  <si>
    <t>202-720-5021, or SCAudits@ams.usda.gov</t>
  </si>
  <si>
    <t>Signature affirms statements concerning Non-Conformity, Corrective Action, and Implementation are correct.</t>
  </si>
  <si>
    <t xml:space="preserve">Company Representative Signature: </t>
  </si>
  <si>
    <t>Crops:</t>
  </si>
  <si>
    <r>
      <t xml:space="preserve">This program is intended to assess a participant’s efforts to minimize the risk of contamination of fresh fruits, vegetables, nuts and miscellaneous commodities by microbial pathogens based on the U.S. Food and Drug Administration’s </t>
    </r>
    <r>
      <rPr>
        <b/>
        <i/>
        <sz val="11"/>
        <rFont val="Times New Roman"/>
        <family val="1"/>
      </rPr>
      <t xml:space="preserve">“Guide to Minimize Microbial Food Safety Hazards for Fresh Fruits and Vegetables,” </t>
    </r>
    <r>
      <rPr>
        <b/>
        <sz val="11"/>
        <rFont val="Times New Roman"/>
        <family val="1"/>
      </rPr>
      <t>and generally recognized good agricultural practices.</t>
    </r>
  </si>
  <si>
    <t>Date &amp; Time of Audit</t>
  </si>
  <si>
    <t>Conditions Under Which an Automatic "Unsatisfactory" Will be Assessed:</t>
  </si>
  <si>
    <t>• Observation of employee practices (personal or hygienic) that have jeopardized  or may jeopardize the safety of the</t>
  </si>
  <si>
    <t xml:space="preserve">• The presence or evidence of rodents, an excessive amount of insects or other  pests in the produce during packing, processing </t>
  </si>
  <si>
    <t xml:space="preserve">   or storage of produce.</t>
  </si>
  <si>
    <r>
      <t>• The "</t>
    </r>
    <r>
      <rPr>
        <b/>
        <sz val="12"/>
        <rFont val="Times New Roman"/>
        <family val="1"/>
      </rPr>
      <t>Doc</t>
    </r>
    <r>
      <rPr>
        <sz val="12"/>
        <rFont val="Times New Roman"/>
        <family val="1"/>
      </rPr>
      <t>" column:</t>
    </r>
  </si>
  <si>
    <r>
      <t>• A "</t>
    </r>
    <r>
      <rPr>
        <b/>
        <sz val="12"/>
        <rFont val="Times New Roman"/>
        <family val="1"/>
      </rPr>
      <t>R</t>
    </r>
    <r>
      <rPr>
        <sz val="12"/>
        <rFont val="Times New Roman"/>
        <family val="1"/>
      </rPr>
      <t>" indicates that a record is required to be kept showing an action was taken.</t>
    </r>
  </si>
  <si>
    <t xml:space="preserve"> 202-720-5021, or SCAudits@ams.usda.gov</t>
  </si>
  <si>
    <r>
      <t xml:space="preserve">Corrective Action Proposed and Time Frame for Implementation: </t>
    </r>
    <r>
      <rPr>
        <b/>
        <i/>
        <sz val="9"/>
        <color theme="1"/>
        <rFont val="Times New Roman"/>
        <family val="1"/>
      </rPr>
      <t xml:space="preserve"> </t>
    </r>
    <r>
      <rPr>
        <i/>
        <sz val="9"/>
        <color theme="1"/>
        <rFont val="Times New Roman"/>
        <family val="1"/>
      </rPr>
      <t>(Attach separate sheet if necessary)</t>
    </r>
  </si>
  <si>
    <t xml:space="preserve">Auditor signature for acceptance of proposed corrective action and timetable for implementation: </t>
  </si>
  <si>
    <t>United States Department of Agriculture
Agricultural Marketing Service
Specialty Crops Program
Specialty Crops Inspection Division</t>
  </si>
  <si>
    <t xml:space="preserve">USDA Specialty Crops Program, Specialty Crops Inspection Division, Audit Services Branch at           </t>
  </si>
  <si>
    <t xml:space="preserve">• For clarification and guidance in answering these questions, please refer to the Good Agricultural Practices &amp; Good </t>
  </si>
  <si>
    <t xml:space="preserve">  Handling Practices Audit Verification Program Policy and Instruction Guide.</t>
  </si>
  <si>
    <t xml:space="preserve">• Farm/Facility must be in operation during auit.  This means for a farm audit, persorm the audit while the crop is actively  </t>
  </si>
  <si>
    <t xml:space="preserve">   being grown, a field harvest/field harvesting activities audit shall be performed while the product is being harvested, etc. </t>
  </si>
  <si>
    <r>
      <t>• A "</t>
    </r>
    <r>
      <rPr>
        <b/>
        <sz val="12"/>
        <rFont val="Times New Roman"/>
        <family val="1"/>
      </rPr>
      <t>D</t>
    </r>
    <r>
      <rPr>
        <sz val="12"/>
        <rFont val="Times New Roman"/>
        <family val="1"/>
      </rPr>
      <t xml:space="preserve">" indicates that a document(s) is required to show conformance to the question.  A document may be a </t>
    </r>
  </si>
  <si>
    <t xml:space="preserve">  combination of standard operating procedures outlining company policy as well as a record indicating that a</t>
  </si>
  <si>
    <t xml:space="preserve">   particular action was taken. </t>
  </si>
  <si>
    <r>
      <t>• A "</t>
    </r>
    <r>
      <rPr>
        <b/>
        <sz val="12"/>
        <rFont val="Times New Roman"/>
        <family val="1"/>
      </rPr>
      <t>P</t>
    </r>
    <r>
      <rPr>
        <sz val="12"/>
        <rFont val="Times New Roman"/>
        <family val="1"/>
      </rPr>
      <t xml:space="preserve">" indicates that a policy/standard operating procedure (SOP) must be documented in the food safety plan in order </t>
    </r>
  </si>
  <si>
    <t xml:space="preserve">  to show conformance to the question.</t>
  </si>
  <si>
    <t xml:space="preserve">• An immediate food safety risk is present when produce is grown, processed,  packed or held under conditions that promote  </t>
  </si>
  <si>
    <t xml:space="preserve">  or cause the produce to become contaminated.</t>
  </si>
  <si>
    <t>USDA Specialty Crops Program, Specialty Crops Inspection Division, Audit Services Branch at</t>
  </si>
  <si>
    <t xml:space="preserve">USDA Specialty Crops Program, Specialty Crops Inspection Division, Audit Services Branch at </t>
  </si>
  <si>
    <t>USDA, AMS, Specialty Crops Program</t>
  </si>
  <si>
    <t>The USDA Logo Use Addendum acceptance criteria is as follows:</t>
  </si>
  <si>
    <t>Food Safety Plan or Quality Manual</t>
  </si>
  <si>
    <t>Approved Suppliers</t>
  </si>
  <si>
    <t>The logo is only used on products, processes, and packaging as approved on the SC-652.</t>
  </si>
  <si>
    <t>✓</t>
  </si>
  <si>
    <t>Logo Use Addendum.………………………….…………………………….…………......…………………………</t>
  </si>
  <si>
    <t>Logo Use Addendum</t>
  </si>
  <si>
    <t>Logo Use</t>
  </si>
  <si>
    <t xml:space="preserve">Federal Account Number: </t>
  </si>
  <si>
    <t>USDA LOGO USE ADDENDUM</t>
  </si>
  <si>
    <t>Note: An official identification logo has been developed in conjuction with the USDA GAP&amp;GHP program which may be used to indicate participation in the program. Participants may use the logo, provided they meet the requirements of the USDA logo use .</t>
  </si>
  <si>
    <t xml:space="preserve">         2. No falsification of records</t>
  </si>
  <si>
    <t xml:space="preserve">         3. All questions not answered as "N/A" are answered "Yes"</t>
  </si>
  <si>
    <t>Additional questions required for operations approved to use the USDA GAP&amp;GHP Logo</t>
  </si>
  <si>
    <t>Active and Effective Traceability and Recall Program</t>
  </si>
  <si>
    <t>LU-1</t>
  </si>
  <si>
    <t>Questions about traceability and recall program have all been scored as "Yes".</t>
  </si>
  <si>
    <t>P, R</t>
  </si>
  <si>
    <t>LU-2</t>
  </si>
  <si>
    <t>The operation uses the USDA GAP&amp;GHP logo only on packages, containers, or consumer units which are traceable.</t>
  </si>
  <si>
    <t>LU-3</t>
  </si>
  <si>
    <t>The operation has supplied a list of approved suppliers to the local Federal or State auditor's office.</t>
  </si>
  <si>
    <t>LU-4</t>
  </si>
  <si>
    <t>All suppliers currently in use by the operation are listed on the supplied list of approved suppliers.</t>
  </si>
  <si>
    <t>LU-5</t>
  </si>
  <si>
    <t>All suppliers have successfully completed and met the requirements of a USDA approved GAP &amp; GHP audit (USDA GAP&amp;GHP, Commodity Specific, Produce GAPs Harmonized audit, or Harmonized GAP Plus+ Audit performed by the USDA).</t>
  </si>
  <si>
    <t>LU-6</t>
  </si>
  <si>
    <t>The operation's food safety plan or quality manual contains procedures on how the USDA GAP&amp;GHP logo will be used.</t>
  </si>
  <si>
    <t>LU-7</t>
  </si>
  <si>
    <t>There is a designated person to be responsible for the control of inventory bearing the logo.</t>
  </si>
  <si>
    <t>Containers or Labels with GAP&amp;GHP Logo</t>
  </si>
  <si>
    <t>LU-8</t>
  </si>
  <si>
    <t>All packaging or labels which bear the GAP&amp;GHP logo are accountable items.</t>
  </si>
  <si>
    <t>LU-9</t>
  </si>
  <si>
    <t>The operation's inventory list of these packaging or labels is maintained and current.</t>
  </si>
  <si>
    <t>LU-10</t>
  </si>
  <si>
    <t>The logo is only used on packaging and labels that are clean and bright in appearance, without marks, stains, or other evidence of previous use.</t>
  </si>
  <si>
    <t>LU-11</t>
  </si>
  <si>
    <t xml:space="preserve"> Additional Comments:</t>
  </si>
  <si>
    <t xml:space="preserve">In order to be approved for the use of the USDA GAP&amp;GHP Program logo all questions not answered "N/A" must be answered "Yes". </t>
  </si>
  <si>
    <t xml:space="preserve">         1. No questions are assessed as an automatic unsatisfactory</t>
  </si>
  <si>
    <t>Is this company currently subject to the Produce Safety Rule (21 CFR Part 112)?</t>
  </si>
  <si>
    <t>Option A: Untreated Animal-based Soil Amendments</t>
  </si>
  <si>
    <t>When untreated animal-based soil amendments are applied, it is incorporated at least 2 weeks prior to planting and a minimum of 120 days prior to harvest.</t>
  </si>
  <si>
    <t>Untreated animal-based soil amendments are not used on commodities that are harvested within 120 days of planting.</t>
  </si>
  <si>
    <t>If both untreated and treated animal-based soil amendments are used, the treated animal-based soil amendment is properly treated, composted or exposed to reduce the expected levels of pathogens.</t>
  </si>
  <si>
    <t>Animal-based soil amendments are properly stored prior to use.</t>
  </si>
  <si>
    <t>Option B: Treated or Composted Animal-based Soil Amendments/ Treated Biosolids</t>
  </si>
  <si>
    <t>Only treated or composted animal-based soil amendments and/or treated biosolids are used as a soil amendment.</t>
  </si>
  <si>
    <t>Treated or composted animal-based soil amendments and/or treated biosolids are properly treated, composted, or exposed to environmental conditions that would lower the expected level of pathogens.</t>
  </si>
  <si>
    <t>Treated or composted animal-based soil amendments and/or treated biosolids are properly stored and are protected to minimize recontamination.</t>
  </si>
  <si>
    <t>Analysis reports are available for treated or composted animal- based soil amendments and/or treated biosolids.</t>
  </si>
  <si>
    <t>No animal-based soil amendments or municipal biosolids are used.</t>
  </si>
  <si>
    <t>Option C: No Animal-based Soil Amendments/Biosolids Used</t>
  </si>
  <si>
    <t>Only answer the following manure questions (questions 1-14 to 1-22) that are assigned to the Option chosen above.  DO NOT answer the questions from the other two options. The points from the animal-based soil amendments and municipal biosolids are worth 35 of a total 190 points, and answering questions from the other two options will cause the points to calculate incorrectly.</t>
  </si>
  <si>
    <t>No animal-based soil amendments or municipal biosolids of any kind are used as soil amendments.</t>
  </si>
  <si>
    <t>Only treated or composted animal-based soil amendments/treated municipal biosolids are used as soil amendments.</t>
  </si>
  <si>
    <t>Animal-based Soil Amendments and Municipal Biosolids</t>
  </si>
  <si>
    <t>Untreated or incompletely treated animal-based soil amendments or a combination of untreated and treated animal-based soil amendments are used.</t>
  </si>
  <si>
    <t>If both untreated and treated animal-based soil amendments are used, the treated animal based soil amendment is properly treated, composted or exposed to reduce the expected levels of pathogens.</t>
  </si>
  <si>
    <t>E-mail Address:</t>
  </si>
  <si>
    <t>Note: An official identification logo has been developed in conjunction with the USDA GAP&amp;GHP program which may be used to indicate participation in the program. Participants may use the logo, provided they meet the requirements of the USDA logo use .</t>
  </si>
  <si>
    <t>Audit Location Address</t>
  </si>
  <si>
    <t xml:space="preserve"> 130 Industrial Park Rd</t>
  </si>
  <si>
    <t>St. Anthony, Idaho 83445</t>
  </si>
  <si>
    <t>208-624-3122</t>
  </si>
  <si>
    <t>sandy@sunglo-idaho.com</t>
  </si>
  <si>
    <t>Potato Farmer</t>
  </si>
  <si>
    <t>Potato</t>
  </si>
  <si>
    <t>Group GAP</t>
  </si>
  <si>
    <t>Amanda Meikle</t>
  </si>
  <si>
    <t xml:space="preserve">N/A; Employee's responsibilites at this time do not require them to handle or package produce. </t>
  </si>
  <si>
    <t>N/A; There are no restroom facilites due to the amount of time and number of employees in production areas. In home toilets are used only by family members.</t>
  </si>
  <si>
    <t>N/A; Therea are no restroom facilites due to the amount of time and number of employees in production areas. Employees are working less thatn three hours a day in production areas. Restromm facilites were not observed.</t>
  </si>
  <si>
    <t>N/A; There are no requirements for restroom facilites due to the number of workers present in production areas.</t>
  </si>
  <si>
    <t>Canal</t>
  </si>
  <si>
    <t>Sprinkler</t>
  </si>
  <si>
    <t>N/A; Water tests on file are within acceptable levels for this commodity. No visual risks to the irrigation water supply were observed.</t>
  </si>
  <si>
    <t>N/A; Observed no manure lagoons or stored manure near or adjacent to crop production areas.</t>
  </si>
  <si>
    <t>Option B</t>
  </si>
  <si>
    <t>N/A; Records on file show previous land use is low risk for possible contamination or flooding. Evidence of flooding was not observed.</t>
  </si>
  <si>
    <t>N/A: Records on file show previous land use is low risk for possible contamination or flooding. Evidence of flooding was not observed.</t>
  </si>
  <si>
    <t>Crapo Brothers</t>
  </si>
  <si>
    <t>Coy Crapo</t>
  </si>
  <si>
    <t>Farm Owner</t>
  </si>
  <si>
    <t>208-313-6323</t>
  </si>
  <si>
    <t>Farm Office and Fields; Tibbits 1 South, Tibbits 2 North, Tibbits Mini, Dexter, Liston, Stoddard</t>
  </si>
  <si>
    <t>Yes; a mock recall is on file and dated 3/26/20. Records supporting the mock recall are noted.</t>
  </si>
  <si>
    <t>Kurtis Crapo, Idaho Applicator License # 49625, Exp. 12/31/2021, is the contracted individual responsible for applying regulated and non regulated materials.</t>
  </si>
  <si>
    <t>G-15; Shaun Crapo, Idaho Applicator License # 50844, Exp. 12/31/2021, and Garth Seamons, Idaho Applicator License # 14122, Exp. 7/31/2020 are also contracted individuals responsible for applying regualted and non regulated materials.</t>
  </si>
  <si>
    <t>IVI, S Star, John Deere, Golden West, T&amp;T, Skyline Farms, Crapo Custom Applicators</t>
  </si>
  <si>
    <t>8:44-9:31</t>
  </si>
  <si>
    <t>9:37-10:48</t>
  </si>
  <si>
    <t>Coy Crapo, Larren Smith, Alondra Rameriz, Quincy Jacobson, Corgan Johnson, Lesley Marley, Brent Parkinson, Sam Coy, Kurtis Crapo, Oscar Sanmiguo, Behlen Herrera, Lavar Powell, Bralylie Rigby, Bryndi Rigby, Rowdy Rigby, Britton Rigby, Bryan Larsen</t>
  </si>
  <si>
    <t>No Hard Harvested equipment is not used.</t>
  </si>
  <si>
    <t>N/A; Water not applied to harvested product.</t>
  </si>
  <si>
    <t>No; Loads are not covered from the field to the storage area.</t>
  </si>
  <si>
    <t>N/A; Field packing does not occur at this loaction. Packing materials are not used.</t>
  </si>
  <si>
    <t>N/A; Potatoes are stored in bulk form. Finished product is not at this loaction.</t>
  </si>
  <si>
    <t>N/A; Packing containers, pallets, boxes, tote bags, and portable bins are not used by the auditee. Potatoes are stored in bulk.</t>
  </si>
  <si>
    <t>No; Product temporarily stored in "even-flow" and trucks waiting to be unloaded are not covered.</t>
  </si>
  <si>
    <t>N/A; Ice is not used for cooling.</t>
  </si>
  <si>
    <t>N/A; Specific shipping tempatures are not required for bulk raw potatoes.</t>
  </si>
  <si>
    <t>N/A; Written policies are not on file requiring the use of hair/beard nets in the storage and transportation areas.</t>
  </si>
  <si>
    <t>N/A; Written policies are not on file requiring the use of  jewlery in the storage and transportation areas.</t>
  </si>
  <si>
    <t>Amanda Meikle 6/29/20, Amanda Meikle 9/26/20</t>
  </si>
  <si>
    <t>Water tests were conducted by IAS Envirochem on 6/9/2020, 7/6/2020and 9/10/20. Results on file show that water is potable.</t>
  </si>
  <si>
    <t>Equipment cleaning dates are:7/13/20, 12/16/20, 12/30/20, 1/8/20.</t>
  </si>
  <si>
    <t>Cellar cleaning date is 8/17/2020.</t>
  </si>
  <si>
    <t>Portable service date is 9/21/2020.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</si>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</sst>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409]h:mm\ AM/PM;@"/>
    <numFmt numFmtId="165" formatCode="m/d/yyyy;@"/>
    <numFmt numFmtId="166" formatCode="[&lt;=9999999]###\-####;\(###\)\ ###\-####"/>
    <numFmt numFmtId="167" formatCode="&quot;&quot;"/>
    <numFmt numFmtId="168" formatCode="[$-409]mmmm\ d\,\ yyyy;@"/>
    <numFmt numFmtId="169" formatCode="m/d/yy;@"/>
    <numFmt numFmtId="170" formatCode="0;0;0"/>
    <numFmt numFmtId="171" formatCode="0;0;;"/>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name val="Arial"/>
      <family val="2"/>
    </font>
    <font>
      <b/>
      <sz val="12"/>
      <name val="Georgia"/>
      <family val="1"/>
    </font>
    <font>
      <b/>
      <sz val="8"/>
      <name val="Georgia"/>
      <family val="1"/>
    </font>
    <font>
      <b/>
      <sz val="11"/>
      <name val="Georgia"/>
      <family val="1"/>
    </font>
    <font>
      <sz val="8"/>
      <name val="Arial"/>
      <family val="2"/>
    </font>
    <font>
      <sz val="11"/>
      <name val="Georgia"/>
      <family val="1"/>
    </font>
    <font>
      <b/>
      <sz val="10"/>
      <name val="Arial"/>
      <family val="2"/>
    </font>
    <font>
      <sz val="11"/>
      <name val="Arial"/>
      <family val="2"/>
    </font>
    <font>
      <sz val="14"/>
      <name val="Arial"/>
      <family val="2"/>
    </font>
    <font>
      <i/>
      <sz val="10"/>
      <name val="Arial"/>
      <family val="2"/>
    </font>
    <font>
      <u/>
      <sz val="10"/>
      <color theme="10"/>
      <name val="Arial"/>
      <family val="2"/>
    </font>
    <font>
      <sz val="10"/>
      <name val="Arial"/>
      <family val="2"/>
    </font>
    <font>
      <b/>
      <sz val="11"/>
      <name val="Times New Roman"/>
      <family val="1"/>
    </font>
    <font>
      <b/>
      <i/>
      <sz val="11"/>
      <name val="Times New Roman"/>
      <family val="1"/>
    </font>
    <font>
      <sz val="10"/>
      <name val="Times New Roman"/>
      <family val="1"/>
    </font>
    <font>
      <b/>
      <sz val="14"/>
      <name val="Times New Roman"/>
      <family val="1"/>
    </font>
    <font>
      <b/>
      <sz val="11"/>
      <color theme="1"/>
      <name val="Times New Roman"/>
      <family val="1"/>
    </font>
    <font>
      <sz val="10"/>
      <color theme="1"/>
      <name val="Times New Roman"/>
      <family val="1"/>
    </font>
    <font>
      <b/>
      <sz val="10"/>
      <name val="Times New Roman"/>
      <family val="1"/>
    </font>
    <font>
      <sz val="12"/>
      <name val="Times New Roman"/>
      <family val="1"/>
    </font>
    <font>
      <u/>
      <sz val="10"/>
      <color theme="10"/>
      <name val="Times New Roman"/>
      <family val="1"/>
    </font>
    <font>
      <sz val="11"/>
      <color theme="1"/>
      <name val="Times New Roman"/>
      <family val="1"/>
    </font>
    <font>
      <sz val="11"/>
      <name val="Times New Roman"/>
      <family val="1"/>
    </font>
    <font>
      <sz val="8"/>
      <name val="Times New Roman"/>
      <family val="1"/>
    </font>
    <font>
      <b/>
      <sz val="8"/>
      <name val="Times New Roman"/>
      <family val="1"/>
    </font>
    <font>
      <sz val="9"/>
      <color theme="1"/>
      <name val="Times New Roman"/>
      <family val="1"/>
    </font>
    <font>
      <u/>
      <sz val="12"/>
      <color theme="10"/>
      <name val="Times New Roman"/>
      <family val="1"/>
    </font>
    <font>
      <u/>
      <sz val="11"/>
      <color theme="10"/>
      <name val="Times New Roman"/>
      <family val="1"/>
    </font>
    <font>
      <i/>
      <sz val="12"/>
      <name val="Times New Roman"/>
      <family val="1"/>
    </font>
    <font>
      <i/>
      <sz val="10"/>
      <name val="Times New Roman"/>
      <family val="1"/>
    </font>
    <font>
      <b/>
      <sz val="12"/>
      <name val="Times New Roman"/>
      <family val="1"/>
    </font>
    <font>
      <b/>
      <sz val="16"/>
      <name val="Times New Roman"/>
      <family val="1"/>
    </font>
    <font>
      <sz val="16"/>
      <name val="Times New Roman"/>
      <family val="1"/>
    </font>
    <font>
      <i/>
      <sz val="11"/>
      <name val="Times New Roman"/>
      <family val="1"/>
    </font>
    <font>
      <sz val="14"/>
      <name val="Times New Roman"/>
      <family val="1"/>
    </font>
    <font>
      <i/>
      <u/>
      <sz val="11"/>
      <name val="Times New Roman"/>
      <family val="1"/>
    </font>
    <font>
      <b/>
      <u/>
      <sz val="11"/>
      <name val="Times New Roman"/>
      <family val="1"/>
    </font>
    <font>
      <b/>
      <u/>
      <sz val="12"/>
      <name val="Times New Roman"/>
      <family val="1"/>
    </font>
    <font>
      <b/>
      <sz val="10.5"/>
      <name val="Times New Roman"/>
      <family val="1"/>
    </font>
    <font>
      <b/>
      <u/>
      <sz val="11"/>
      <color theme="10"/>
      <name val="Times New Roman"/>
      <family val="1"/>
    </font>
    <font>
      <sz val="7"/>
      <name val="Times New Roman"/>
      <family val="1"/>
    </font>
    <font>
      <b/>
      <vertAlign val="superscript"/>
      <sz val="12"/>
      <name val="Times New Roman"/>
      <family val="1"/>
    </font>
    <font>
      <b/>
      <vertAlign val="superscript"/>
      <sz val="14"/>
      <name val="Times New Roman"/>
      <family val="1"/>
    </font>
    <font>
      <vertAlign val="superscript"/>
      <sz val="12"/>
      <name val="Times New Roman"/>
      <family val="1"/>
    </font>
    <font>
      <b/>
      <sz val="14"/>
      <color theme="1"/>
      <name val="Times New Roman"/>
      <family val="1"/>
    </font>
    <font>
      <b/>
      <sz val="10"/>
      <color theme="1"/>
      <name val="Times New Roman"/>
      <family val="1"/>
    </font>
    <font>
      <b/>
      <sz val="9"/>
      <color theme="1"/>
      <name val="Times New Roman"/>
      <family val="1"/>
    </font>
    <font>
      <b/>
      <i/>
      <sz val="9"/>
      <color theme="1"/>
      <name val="Times New Roman"/>
      <family val="1"/>
    </font>
    <font>
      <i/>
      <sz val="9"/>
      <color theme="1"/>
      <name val="Times New Roman"/>
      <family val="1"/>
    </font>
    <font>
      <i/>
      <sz val="10"/>
      <color theme="1"/>
      <name val="Times New Roman"/>
      <family val="1"/>
    </font>
    <font>
      <b/>
      <sz val="18"/>
      <name val="Times New Roman"/>
      <family val="1"/>
    </font>
    <font>
      <b/>
      <sz val="16"/>
      <name val="Arial"/>
      <family val="2"/>
    </font>
    <font>
      <sz val="16"/>
      <name val="Arial"/>
      <family val="2"/>
    </font>
    <font>
      <b/>
      <sz val="11"/>
      <name val="Arial"/>
      <family val="2"/>
    </font>
    <font>
      <b/>
      <sz val="14"/>
      <name val="Arial"/>
      <family val="2"/>
    </font>
  </fonts>
  <fills count="1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99"/>
        <bgColor indexed="64"/>
      </patternFill>
    </fill>
    <fill>
      <patternFill patternType="solid">
        <fgColor rgb="FF00FFFF"/>
        <bgColor indexed="64"/>
      </patternFill>
    </fill>
    <fill>
      <patternFill patternType="solid">
        <fgColor rgb="FFFFCC00"/>
        <bgColor indexed="64"/>
      </patternFill>
    </fill>
    <fill>
      <patternFill patternType="solid">
        <fgColor rgb="FF00FF00"/>
        <bgColor indexed="64"/>
      </patternFill>
    </fill>
    <fill>
      <patternFill patternType="solid">
        <fgColor rgb="FFCCCCFF"/>
        <bgColor indexed="64"/>
      </patternFill>
    </fill>
    <fill>
      <patternFill patternType="solid">
        <fgColor rgb="FFFF9999"/>
        <bgColor indexed="64"/>
      </patternFill>
    </fill>
    <fill>
      <patternFill patternType="solid">
        <fgColor theme="0" tint="-0.249977111117893"/>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auto="1"/>
      </left>
      <right/>
      <top style="medium">
        <color auto="1"/>
      </top>
      <bottom/>
      <diagonal/>
    </border>
  </borders>
  <cellStyleXfs count="8">
    <xf numFmtId="0" fontId="0" fillId="0" borderId="0"/>
    <xf numFmtId="0" fontId="4" fillId="0" borderId="0"/>
    <xf numFmtId="0" fontId="5" fillId="0" borderId="0"/>
    <xf numFmtId="0" fontId="3" fillId="0" borderId="0"/>
    <xf numFmtId="0" fontId="17" fillId="0" borderId="0" applyNumberFormat="0" applyFill="0" applyBorder="0" applyAlignment="0" applyProtection="0"/>
    <xf numFmtId="9" fontId="18" fillId="0" borderId="0" applyFont="0" applyFill="0" applyBorder="0" applyAlignment="0" applyProtection="0"/>
    <xf numFmtId="0" fontId="2" fillId="0" borderId="0"/>
    <xf numFmtId="0" fontId="1" fillId="0" borderId="0"/>
  </cellStyleXfs>
  <cellXfs count="974">
    <xf numFmtId="0" fontId="0" fillId="0" borderId="0" xfId="0"/>
    <xf numFmtId="0" fontId="6" fillId="0" borderId="0" xfId="0" applyFont="1" applyProtection="1"/>
    <xf numFmtId="0" fontId="0" fillId="0" borderId="0" xfId="0"/>
    <xf numFmtId="0" fontId="9" fillId="0" borderId="0" xfId="0" applyFont="1" applyAlignment="1" applyProtection="1"/>
    <xf numFmtId="0" fontId="0" fillId="0" borderId="0" xfId="0"/>
    <xf numFmtId="0" fontId="14" fillId="0" borderId="0" xfId="0" applyFont="1"/>
    <xf numFmtId="0" fontId="0" fillId="0" borderId="0" xfId="0"/>
    <xf numFmtId="49" fontId="0" fillId="0" borderId="0" xfId="0" applyNumberFormat="1"/>
    <xf numFmtId="0" fontId="0" fillId="0" borderId="0" xfId="0"/>
    <xf numFmtId="0" fontId="0" fillId="0" borderId="0" xfId="0"/>
    <xf numFmtId="0" fontId="0" fillId="0" borderId="0" xfId="0" applyAlignment="1"/>
    <xf numFmtId="0" fontId="0" fillId="0" borderId="0" xfId="0"/>
    <xf numFmtId="0" fontId="0" fillId="0" borderId="0" xfId="0" applyAlignment="1"/>
    <xf numFmtId="0" fontId="5" fillId="0" borderId="0" xfId="0" applyFont="1" applyAlignment="1" applyProtection="1">
      <alignment wrapText="1"/>
    </xf>
    <xf numFmtId="0" fontId="8" fillId="0" borderId="0" xfId="0" applyFont="1" applyAlignment="1" applyProtection="1"/>
    <xf numFmtId="0" fontId="0" fillId="0" borderId="0" xfId="0" applyProtection="1">
      <protection locked="0"/>
    </xf>
    <xf numFmtId="0" fontId="7" fillId="0" borderId="0" xfId="0" applyFont="1"/>
    <xf numFmtId="0" fontId="15" fillId="0" borderId="0" xfId="0" applyFont="1"/>
    <xf numFmtId="0" fontId="5" fillId="0" borderId="0" xfId="0" applyFont="1"/>
    <xf numFmtId="0" fontId="0" fillId="0" borderId="0" xfId="0" applyAlignment="1"/>
    <xf numFmtId="0" fontId="0" fillId="0" borderId="0" xfId="0"/>
    <xf numFmtId="0" fontId="0" fillId="0" borderId="0" xfId="0" applyProtection="1"/>
    <xf numFmtId="0" fontId="0" fillId="0" borderId="0" xfId="0" applyBorder="1" applyAlignment="1"/>
    <xf numFmtId="0" fontId="4" fillId="0" borderId="0" xfId="1"/>
    <xf numFmtId="0" fontId="0" fillId="0" borderId="0" xfId="0" applyAlignment="1"/>
    <xf numFmtId="0" fontId="0" fillId="0" borderId="0" xfId="0"/>
    <xf numFmtId="0" fontId="0" fillId="0" borderId="0" xfId="0" applyProtection="1"/>
    <xf numFmtId="0" fontId="0" fillId="0" borderId="0" xfId="0" applyAlignment="1" applyProtection="1"/>
    <xf numFmtId="0" fontId="10" fillId="0" borderId="0" xfId="0" applyFont="1" applyAlignment="1" applyProtection="1"/>
    <xf numFmtId="0" fontId="5" fillId="0" borderId="0" xfId="0" applyFont="1" applyAlignment="1" applyProtection="1">
      <alignment wrapText="1"/>
    </xf>
    <xf numFmtId="0" fontId="12" fillId="0" borderId="0" xfId="0" applyFont="1" applyAlignment="1" applyProtection="1"/>
    <xf numFmtId="0" fontId="14" fillId="0" borderId="0" xfId="0" applyFont="1" applyProtection="1"/>
    <xf numFmtId="0" fontId="7" fillId="0" borderId="0" xfId="0" applyFont="1" applyProtection="1"/>
    <xf numFmtId="0" fontId="15" fillId="0" borderId="0" xfId="0" applyFont="1" applyProtection="1"/>
    <xf numFmtId="0" fontId="15" fillId="0" borderId="0" xfId="0" applyFont="1" applyAlignment="1" applyProtection="1">
      <alignment vertical="center"/>
    </xf>
    <xf numFmtId="0" fontId="5" fillId="0" borderId="0" xfId="0" applyFont="1" applyProtection="1"/>
    <xf numFmtId="0" fontId="0" fillId="0" borderId="0" xfId="0" applyBorder="1" applyAlignment="1"/>
    <xf numFmtId="0" fontId="0" fillId="0" borderId="0" xfId="0"/>
    <xf numFmtId="0" fontId="0" fillId="0" borderId="0" xfId="0" applyProtection="1"/>
    <xf numFmtId="0" fontId="0" fillId="0" borderId="0" xfId="0" applyAlignment="1" applyProtection="1">
      <alignment vertical="center"/>
    </xf>
    <xf numFmtId="0" fontId="0" fillId="0" borderId="0" xfId="0" applyAlignment="1">
      <alignment vertical="center"/>
    </xf>
    <xf numFmtId="0" fontId="0" fillId="0" borderId="0" xfId="0"/>
    <xf numFmtId="0" fontId="7" fillId="0" borderId="0" xfId="0" applyFont="1"/>
    <xf numFmtId="0" fontId="0" fillId="0" borderId="0" xfId="0" applyProtection="1"/>
    <xf numFmtId="0" fontId="0" fillId="0" borderId="0" xfId="0" applyAlignment="1">
      <alignment wrapText="1"/>
    </xf>
    <xf numFmtId="0" fontId="0" fillId="0" borderId="0" xfId="0" applyAlignment="1">
      <alignment vertical="top" wrapText="1"/>
    </xf>
    <xf numFmtId="0" fontId="7" fillId="0" borderId="0" xfId="0" applyFont="1"/>
    <xf numFmtId="0" fontId="7" fillId="0" borderId="0" xfId="0" applyFont="1" applyFill="1" applyBorder="1" applyAlignment="1" applyProtection="1">
      <alignment horizontal="center" vertical="center"/>
    </xf>
    <xf numFmtId="0" fontId="7" fillId="0" borderId="0" xfId="0" applyFont="1" applyAlignment="1" applyProtection="1">
      <alignment wrapText="1"/>
    </xf>
    <xf numFmtId="0" fontId="0" fillId="0" borderId="0" xfId="0"/>
    <xf numFmtId="0" fontId="0" fillId="0" borderId="0" xfId="0" applyProtection="1"/>
    <xf numFmtId="171" fontId="5" fillId="0" borderId="0" xfId="0" quotePrefix="1" applyNumberFormat="1" applyFont="1"/>
    <xf numFmtId="0" fontId="0" fillId="0" borderId="0" xfId="0" applyProtection="1"/>
    <xf numFmtId="0" fontId="0" fillId="0" borderId="0" xfId="0"/>
    <xf numFmtId="0" fontId="0" fillId="0" borderId="0" xfId="0" applyAlignment="1" applyProtection="1">
      <alignment vertical="center"/>
    </xf>
    <xf numFmtId="0" fontId="5" fillId="0" borderId="0" xfId="2"/>
    <xf numFmtId="0" fontId="7" fillId="0" borderId="0" xfId="2" applyFont="1"/>
    <xf numFmtId="0" fontId="5" fillId="0" borderId="0" xfId="2" applyAlignment="1"/>
    <xf numFmtId="0" fontId="0" fillId="0" borderId="0" xfId="0" applyAlignment="1" applyProtection="1"/>
    <xf numFmtId="0" fontId="0" fillId="0" borderId="0" xfId="0" applyProtection="1"/>
    <xf numFmtId="0" fontId="5" fillId="0" borderId="0" xfId="0" applyFont="1" applyBorder="1" applyAlignment="1" applyProtection="1">
      <alignment vertical="center"/>
    </xf>
    <xf numFmtId="0" fontId="0" fillId="0" borderId="0" xfId="0" applyAlignment="1" applyProtection="1">
      <alignment wrapText="1"/>
    </xf>
    <xf numFmtId="0" fontId="13" fillId="0" borderId="0" xfId="0" applyFont="1" applyBorder="1" applyAlignment="1" applyProtection="1">
      <alignment vertical="center"/>
    </xf>
    <xf numFmtId="0" fontId="13" fillId="0" borderId="0" xfId="0" applyFont="1" applyFill="1" applyBorder="1" applyAlignment="1" applyProtection="1"/>
    <xf numFmtId="0" fontId="5" fillId="0" borderId="0" xfId="0" applyFont="1" applyAlignment="1" applyProtection="1">
      <alignment vertical="center"/>
    </xf>
    <xf numFmtId="0" fontId="8" fillId="0" borderId="0" xfId="0" applyFont="1" applyProtection="1"/>
    <xf numFmtId="0" fontId="8" fillId="0" borderId="0" xfId="0" applyFont="1" applyAlignment="1" applyProtection="1">
      <alignment horizontal="center"/>
    </xf>
    <xf numFmtId="0" fontId="0" fillId="0" borderId="0" xfId="0" applyFill="1" applyProtection="1"/>
    <xf numFmtId="0" fontId="0" fillId="0" borderId="0" xfId="0" applyProtection="1"/>
    <xf numFmtId="0" fontId="16" fillId="0" borderId="0" xfId="0" applyFont="1" applyBorder="1" applyAlignment="1" applyProtection="1">
      <alignment vertical="top"/>
      <protection locked="0"/>
    </xf>
    <xf numFmtId="0" fontId="0" fillId="0" borderId="0" xfId="0" applyAlignment="1" applyProtection="1"/>
    <xf numFmtId="0" fontId="0" fillId="0" borderId="0" xfId="0" applyProtection="1"/>
    <xf numFmtId="0" fontId="0" fillId="0" borderId="0" xfId="0" applyAlignment="1" applyProtection="1">
      <alignment vertical="center"/>
    </xf>
    <xf numFmtId="0" fontId="0" fillId="0" borderId="0" xfId="0" applyBorder="1" applyProtection="1"/>
    <xf numFmtId="0" fontId="10"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0" xfId="0" applyFont="1" applyAlignment="1" applyProtection="1">
      <alignment vertical="center"/>
    </xf>
    <xf numFmtId="0" fontId="14" fillId="0" borderId="0" xfId="0" applyFont="1" applyAlignment="1" applyProtection="1">
      <alignment vertical="top"/>
    </xf>
    <xf numFmtId="0" fontId="0" fillId="0" borderId="0" xfId="0" applyAlignment="1" applyProtection="1">
      <alignment vertical="top"/>
    </xf>
    <xf numFmtId="0" fontId="0" fillId="0" borderId="0" xfId="0" applyAlignment="1" applyProtection="1">
      <alignment horizontal="center"/>
    </xf>
    <xf numFmtId="0" fontId="0" fillId="0" borderId="0" xfId="0" applyProtection="1"/>
    <xf numFmtId="0" fontId="1" fillId="0" borderId="0" xfId="7"/>
    <xf numFmtId="0" fontId="1" fillId="0" borderId="0" xfId="7" applyProtection="1"/>
    <xf numFmtId="0" fontId="5" fillId="0" borderId="0" xfId="0" applyFont="1" applyBorder="1" applyAlignment="1"/>
    <xf numFmtId="0" fontId="17" fillId="0" borderId="0" xfId="4" applyAlignment="1" applyProtection="1">
      <alignment horizontal="left" vertical="justify"/>
    </xf>
    <xf numFmtId="0" fontId="0" fillId="0" borderId="0" xfId="0" applyAlignment="1" applyProtection="1">
      <alignment vertical="center"/>
    </xf>
    <xf numFmtId="0" fontId="0" fillId="0" borderId="0" xfId="0" applyAlignment="1" applyProtection="1"/>
    <xf numFmtId="0" fontId="0" fillId="0" borderId="0" xfId="0" applyProtection="1"/>
    <xf numFmtId="0" fontId="21" fillId="0" borderId="0" xfId="0" applyFont="1" applyAlignment="1" applyProtection="1">
      <alignment vertical="center"/>
    </xf>
    <xf numFmtId="0" fontId="0" fillId="0" borderId="0" xfId="0" applyProtection="1"/>
    <xf numFmtId="0" fontId="26" fillId="0" borderId="2" xfId="0" applyFont="1" applyFill="1" applyBorder="1" applyAlignment="1" applyProtection="1">
      <alignment horizontal="center"/>
      <protection locked="0"/>
    </xf>
    <xf numFmtId="0" fontId="29" fillId="0" borderId="0" xfId="0" applyFont="1" applyAlignment="1" applyProtection="1">
      <alignment horizontal="right"/>
    </xf>
    <xf numFmtId="0" fontId="29" fillId="0" borderId="0" xfId="0" applyFont="1" applyBorder="1" applyAlignment="1" applyProtection="1">
      <alignment horizontal="right"/>
    </xf>
    <xf numFmtId="0" fontId="29" fillId="0" borderId="0" xfId="0" applyFont="1" applyAlignment="1" applyProtection="1">
      <alignment vertical="center"/>
    </xf>
    <xf numFmtId="0" fontId="21" fillId="0" borderId="8" xfId="0" applyFont="1" applyBorder="1" applyAlignment="1" applyProtection="1">
      <alignment vertical="center"/>
    </xf>
    <xf numFmtId="0" fontId="19" fillId="0" borderId="0" xfId="0" applyFont="1" applyAlignment="1" applyProtection="1">
      <alignment horizontal="right"/>
    </xf>
    <xf numFmtId="0" fontId="21" fillId="0" borderId="0" xfId="0" applyFont="1" applyAlignment="1" applyProtection="1"/>
    <xf numFmtId="0" fontId="19" fillId="0" borderId="0" xfId="0" applyFont="1" applyBorder="1" applyAlignment="1" applyProtection="1">
      <alignment horizontal="right"/>
    </xf>
    <xf numFmtId="0" fontId="21" fillId="0" borderId="0" xfId="0" applyFont="1" applyProtection="1"/>
    <xf numFmtId="0" fontId="29" fillId="0" borderId="0" xfId="0" applyFont="1" applyAlignment="1" applyProtection="1"/>
    <xf numFmtId="0" fontId="29" fillId="0" borderId="2" xfId="0" applyFont="1" applyFill="1" applyBorder="1" applyAlignment="1" applyProtection="1">
      <alignment horizontal="center"/>
      <protection locked="0"/>
    </xf>
    <xf numFmtId="0" fontId="29" fillId="0" borderId="0" xfId="0" applyFont="1" applyBorder="1" applyProtection="1"/>
    <xf numFmtId="0" fontId="29" fillId="0" borderId="0" xfId="0" applyFont="1" applyProtection="1"/>
    <xf numFmtId="0" fontId="29" fillId="0" borderId="10" xfId="0" applyFont="1" applyBorder="1" applyAlignment="1" applyProtection="1"/>
    <xf numFmtId="0" fontId="29" fillId="0" borderId="0" xfId="0" applyFont="1" applyBorder="1" applyAlignment="1" applyProtection="1"/>
    <xf numFmtId="0" fontId="29" fillId="0" borderId="15" xfId="0" applyFont="1" applyBorder="1" applyProtection="1"/>
    <xf numFmtId="0" fontId="29" fillId="0" borderId="2" xfId="0" applyFont="1" applyBorder="1" applyAlignment="1" applyProtection="1">
      <alignment horizontal="center"/>
      <protection locked="0"/>
    </xf>
    <xf numFmtId="0" fontId="26" fillId="0" borderId="0" xfId="0" applyFont="1" applyAlignment="1" applyProtection="1">
      <alignment horizontal="right" vertical="top"/>
    </xf>
    <xf numFmtId="0" fontId="37" fillId="0" borderId="0" xfId="0" applyFont="1" applyAlignment="1" applyProtection="1">
      <alignment vertical="center" wrapText="1"/>
    </xf>
    <xf numFmtId="0" fontId="37" fillId="0" borderId="0" xfId="0" applyFont="1" applyAlignment="1" applyProtection="1"/>
    <xf numFmtId="0" fontId="37" fillId="0" borderId="0" xfId="0" applyFont="1" applyAlignment="1" applyProtection="1">
      <alignment horizontal="center"/>
    </xf>
    <xf numFmtId="0" fontId="26" fillId="0" borderId="0" xfId="0" applyFont="1" applyAlignment="1" applyProtection="1">
      <alignment horizontal="right" vertical="top" wrapText="1"/>
    </xf>
    <xf numFmtId="0" fontId="25" fillId="2" borderId="2"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9" fillId="0" borderId="3" xfId="0" applyFont="1" applyBorder="1" applyAlignment="1" applyProtection="1">
      <alignment horizontal="center" vertical="center"/>
    </xf>
    <xf numFmtId="0" fontId="19" fillId="2" borderId="16" xfId="0" applyFont="1" applyFill="1" applyBorder="1" applyAlignment="1" applyProtection="1">
      <alignment horizontal="center" vertical="center"/>
    </xf>
    <xf numFmtId="0" fontId="19" fillId="0" borderId="3" xfId="0" applyFont="1" applyBorder="1" applyAlignment="1" applyProtection="1">
      <alignment horizontal="center" vertical="center"/>
      <protection locked="0"/>
    </xf>
    <xf numFmtId="0" fontId="21" fillId="2" borderId="3" xfId="0" applyFont="1" applyFill="1" applyBorder="1" applyAlignment="1" applyProtection="1"/>
    <xf numFmtId="0" fontId="19" fillId="5" borderId="2" xfId="0" applyFont="1" applyFill="1" applyBorder="1" applyAlignment="1" applyProtection="1">
      <alignment horizontal="center" vertical="center"/>
    </xf>
    <xf numFmtId="0" fontId="25" fillId="0" borderId="10" xfId="0" applyFont="1" applyBorder="1" applyProtection="1"/>
    <xf numFmtId="0" fontId="33" fillId="11" borderId="0" xfId="4" applyFont="1" applyFill="1"/>
    <xf numFmtId="0" fontId="33" fillId="12" borderId="0" xfId="4" applyFont="1" applyFill="1"/>
    <xf numFmtId="0" fontId="33" fillId="10" borderId="0" xfId="4" applyFont="1" applyFill="1" applyBorder="1"/>
    <xf numFmtId="0" fontId="33" fillId="9" borderId="0" xfId="4" applyFont="1" applyFill="1" applyBorder="1"/>
    <xf numFmtId="0" fontId="33" fillId="8" borderId="0" xfId="4" applyFont="1" applyFill="1" applyBorder="1"/>
    <xf numFmtId="0" fontId="33" fillId="13" borderId="0" xfId="4" applyFont="1" applyFill="1" applyBorder="1"/>
    <xf numFmtId="0" fontId="33" fillId="7" borderId="0" xfId="4" applyFont="1" applyFill="1" applyBorder="1"/>
    <xf numFmtId="0" fontId="33" fillId="6" borderId="0" xfId="4" applyFont="1" applyFill="1" applyBorder="1"/>
    <xf numFmtId="0" fontId="25" fillId="2" borderId="2" xfId="0" applyFont="1" applyFill="1" applyBorder="1" applyAlignment="1" applyProtection="1">
      <alignment horizontal="center"/>
    </xf>
    <xf numFmtId="0" fontId="19" fillId="2" borderId="2" xfId="0" applyFont="1" applyFill="1" applyBorder="1" applyAlignment="1" applyProtection="1">
      <alignment horizontal="center"/>
    </xf>
    <xf numFmtId="0" fontId="19" fillId="0" borderId="13" xfId="0" applyFont="1" applyBorder="1" applyAlignment="1" applyProtection="1">
      <alignment horizontal="center" vertical="center"/>
    </xf>
    <xf numFmtId="0" fontId="37" fillId="0" borderId="3" xfId="0" applyFont="1" applyBorder="1" applyAlignment="1" applyProtection="1">
      <alignment horizontal="center" vertical="center"/>
      <protection locked="0"/>
    </xf>
    <xf numFmtId="0" fontId="37" fillId="2" borderId="3" xfId="0" applyFont="1" applyFill="1" applyBorder="1" applyAlignment="1" applyProtection="1">
      <alignment horizontal="center" vertical="top"/>
    </xf>
    <xf numFmtId="0" fontId="19" fillId="0" borderId="2" xfId="0" applyFont="1" applyBorder="1" applyAlignment="1" applyProtection="1">
      <alignment horizontal="center" vertical="center"/>
    </xf>
    <xf numFmtId="0" fontId="37" fillId="0" borderId="2" xfId="0" applyFont="1" applyBorder="1" applyAlignment="1" applyProtection="1">
      <alignment horizontal="center" vertical="center"/>
      <protection locked="0"/>
    </xf>
    <xf numFmtId="0" fontId="19" fillId="0" borderId="2" xfId="0" applyFont="1" applyBorder="1" applyAlignment="1" applyProtection="1">
      <alignment horizontal="center"/>
    </xf>
    <xf numFmtId="0" fontId="21" fillId="2" borderId="2" xfId="0" applyFont="1" applyFill="1" applyBorder="1" applyProtection="1"/>
    <xf numFmtId="0" fontId="21" fillId="2" borderId="5" xfId="0" applyFont="1" applyFill="1" applyBorder="1" applyAlignment="1" applyProtection="1"/>
    <xf numFmtId="0" fontId="19" fillId="0" borderId="16" xfId="0" applyFont="1" applyBorder="1" applyAlignment="1" applyProtection="1">
      <alignment horizontal="center" vertical="center"/>
    </xf>
    <xf numFmtId="0" fontId="19" fillId="2" borderId="3" xfId="0" applyFont="1" applyFill="1" applyBorder="1" applyAlignment="1" applyProtection="1">
      <alignment horizontal="center" vertical="center"/>
    </xf>
    <xf numFmtId="0" fontId="19" fillId="0" borderId="3" xfId="0" applyFont="1" applyBorder="1" applyAlignment="1" applyProtection="1">
      <alignment vertical="center"/>
    </xf>
    <xf numFmtId="0" fontId="29" fillId="2" borderId="3" xfId="0" applyFont="1" applyFill="1" applyBorder="1" applyAlignment="1" applyProtection="1"/>
    <xf numFmtId="0" fontId="21" fillId="0" borderId="0" xfId="0" applyFont="1"/>
    <xf numFmtId="169" fontId="22" fillId="0" borderId="0" xfId="0" applyNumberFormat="1" applyFont="1" applyAlignment="1" applyProtection="1">
      <alignment horizontal="center" vertical="center"/>
    </xf>
    <xf numFmtId="0" fontId="25" fillId="0" borderId="0" xfId="0" applyFont="1" applyAlignment="1" applyProtection="1"/>
    <xf numFmtId="49" fontId="19" fillId="0" borderId="3" xfId="0" applyNumberFormat="1" applyFont="1" applyBorder="1" applyAlignment="1" applyProtection="1">
      <alignment horizontal="center" vertical="center"/>
    </xf>
    <xf numFmtId="0" fontId="29" fillId="0" borderId="3" xfId="0" applyFont="1" applyBorder="1" applyAlignment="1" applyProtection="1">
      <alignment vertical="center"/>
    </xf>
    <xf numFmtId="0" fontId="19" fillId="0" borderId="5" xfId="0" applyFont="1" applyBorder="1" applyAlignment="1" applyProtection="1">
      <alignment horizontal="center" vertical="center"/>
    </xf>
    <xf numFmtId="49" fontId="19" fillId="0" borderId="5" xfId="0" applyNumberFormat="1" applyFont="1" applyBorder="1" applyAlignment="1" applyProtection="1">
      <alignment horizontal="center" vertical="center"/>
    </xf>
    <xf numFmtId="0" fontId="19" fillId="3" borderId="0" xfId="0" applyFont="1" applyFill="1" applyBorder="1" applyAlignment="1" applyProtection="1">
      <alignment horizontal="center" vertical="center"/>
    </xf>
    <xf numFmtId="0" fontId="19" fillId="3" borderId="0" xfId="0" applyFont="1" applyFill="1" applyBorder="1" applyAlignment="1" applyProtection="1">
      <alignment wrapText="1"/>
    </xf>
    <xf numFmtId="0" fontId="21" fillId="3" borderId="0" xfId="0" applyFont="1" applyFill="1" applyBorder="1" applyAlignment="1">
      <alignment wrapText="1"/>
    </xf>
    <xf numFmtId="49" fontId="19" fillId="0" borderId="3" xfId="0" applyNumberFormat="1" applyFont="1" applyBorder="1" applyAlignment="1" applyProtection="1">
      <alignment horizontal="center" vertical="center" wrapText="1"/>
    </xf>
    <xf numFmtId="0" fontId="19" fillId="0" borderId="3" xfId="0" applyFont="1" applyBorder="1" applyAlignment="1" applyProtection="1">
      <alignment horizontal="center" vertical="center" wrapText="1"/>
    </xf>
    <xf numFmtId="0" fontId="39" fillId="0" borderId="0" xfId="0" applyFont="1" applyBorder="1" applyAlignment="1" applyProtection="1">
      <protection locked="0"/>
    </xf>
    <xf numFmtId="0" fontId="21" fillId="0" borderId="0" xfId="0" applyFont="1" applyAlignment="1">
      <alignment horizontal="center" vertical="center"/>
    </xf>
    <xf numFmtId="0" fontId="25" fillId="0" borderId="0" xfId="0" applyFont="1" applyAlignment="1">
      <alignment wrapText="1"/>
    </xf>
    <xf numFmtId="0" fontId="21" fillId="0" borderId="0" xfId="0" applyFont="1" applyAlignment="1">
      <alignment wrapText="1"/>
    </xf>
    <xf numFmtId="0" fontId="25" fillId="0" borderId="0" xfId="0" applyFont="1" applyAlignment="1">
      <alignment vertical="top" wrapText="1"/>
    </xf>
    <xf numFmtId="49" fontId="19" fillId="0" borderId="3" xfId="0" applyNumberFormat="1" applyFont="1" applyBorder="1" applyAlignment="1" applyProtection="1">
      <alignment horizontal="center" vertical="justify"/>
    </xf>
    <xf numFmtId="49" fontId="19" fillId="0" borderId="2" xfId="0" applyNumberFormat="1" applyFont="1" applyBorder="1" applyAlignment="1" applyProtection="1">
      <alignment horizontal="center" vertical="justify"/>
    </xf>
    <xf numFmtId="0" fontId="29" fillId="2" borderId="3" xfId="0" applyFont="1" applyFill="1" applyBorder="1" applyAlignment="1" applyProtection="1">
      <alignment vertical="center"/>
    </xf>
    <xf numFmtId="0" fontId="29" fillId="2" borderId="2" xfId="0" applyFont="1" applyFill="1" applyBorder="1" applyAlignment="1" applyProtection="1">
      <alignment vertical="center"/>
    </xf>
    <xf numFmtId="49" fontId="19" fillId="0" borderId="5" xfId="0" applyNumberFormat="1" applyFont="1" applyBorder="1" applyAlignment="1" applyProtection="1">
      <alignment horizontal="center" vertical="justify"/>
    </xf>
    <xf numFmtId="0" fontId="35" fillId="0" borderId="0" xfId="0" applyFont="1" applyBorder="1" applyAlignment="1" applyProtection="1">
      <alignment horizontal="left" vertical="top"/>
      <protection locked="0"/>
    </xf>
    <xf numFmtId="49" fontId="19" fillId="0" borderId="3" xfId="0" applyNumberFormat="1"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2" borderId="3" xfId="0" applyFont="1" applyFill="1" applyBorder="1" applyAlignment="1" applyProtection="1">
      <alignment horizontal="center"/>
    </xf>
    <xf numFmtId="0" fontId="19" fillId="0" borderId="3" xfId="0" applyFont="1" applyBorder="1" applyAlignment="1" applyProtection="1">
      <alignment horizontal="center"/>
    </xf>
    <xf numFmtId="49" fontId="19" fillId="0" borderId="16" xfId="0" applyNumberFormat="1" applyFont="1" applyBorder="1" applyAlignment="1" applyProtection="1">
      <alignment horizontal="center" vertical="center"/>
    </xf>
    <xf numFmtId="0" fontId="19" fillId="2" borderId="5" xfId="0" applyFont="1" applyFill="1" applyBorder="1" applyAlignment="1" applyProtection="1">
      <alignment horizontal="center" vertical="center"/>
    </xf>
    <xf numFmtId="49" fontId="19" fillId="0" borderId="2" xfId="0" applyNumberFormat="1" applyFont="1" applyBorder="1" applyAlignment="1" applyProtection="1">
      <alignment horizontal="center" vertical="center"/>
    </xf>
    <xf numFmtId="49" fontId="25" fillId="0" borderId="2" xfId="0" applyNumberFormat="1" applyFont="1" applyBorder="1" applyAlignment="1" applyProtection="1">
      <alignment horizontal="center" vertical="center"/>
    </xf>
    <xf numFmtId="0" fontId="19" fillId="0" borderId="3" xfId="0" applyNumberFormat="1" applyFont="1" applyBorder="1" applyAlignment="1" applyProtection="1">
      <alignment horizontal="center" vertical="center"/>
    </xf>
    <xf numFmtId="0" fontId="19" fillId="2" borderId="3" xfId="0" applyNumberFormat="1" applyFont="1" applyFill="1" applyBorder="1" applyAlignment="1" applyProtection="1">
      <alignment horizontal="center" vertical="center"/>
    </xf>
    <xf numFmtId="0" fontId="19" fillId="0" borderId="13" xfId="0" applyNumberFormat="1" applyFont="1" applyBorder="1" applyAlignment="1" applyProtection="1">
      <alignment horizontal="center" vertical="center"/>
    </xf>
    <xf numFmtId="0" fontId="19" fillId="0" borderId="2" xfId="0" applyNumberFormat="1" applyFont="1" applyBorder="1" applyAlignment="1" applyProtection="1">
      <alignment horizontal="center" vertical="center"/>
    </xf>
    <xf numFmtId="0" fontId="19" fillId="0" borderId="2" xfId="0" applyNumberFormat="1" applyFont="1" applyFill="1" applyBorder="1" applyAlignment="1" applyProtection="1">
      <alignment horizontal="center" vertical="center"/>
    </xf>
    <xf numFmtId="0" fontId="19" fillId="0" borderId="2" xfId="0" applyFont="1" applyFill="1" applyBorder="1" applyAlignment="1" applyProtection="1">
      <alignment horizontal="center" vertical="center"/>
    </xf>
    <xf numFmtId="0" fontId="29" fillId="0" borderId="2" xfId="0" applyFont="1" applyBorder="1" applyAlignment="1" applyProtection="1">
      <alignment horizontal="center" vertical="center"/>
    </xf>
    <xf numFmtId="49" fontId="19" fillId="3" borderId="0" xfId="0" applyNumberFormat="1" applyFont="1" applyFill="1" applyBorder="1" applyAlignment="1" applyProtection="1">
      <alignment horizontal="center" vertical="justify"/>
    </xf>
    <xf numFmtId="0" fontId="29" fillId="3" borderId="0" xfId="0" applyFont="1" applyFill="1" applyBorder="1" applyAlignment="1" applyProtection="1">
      <alignment wrapText="1"/>
    </xf>
    <xf numFmtId="0" fontId="19" fillId="3" borderId="0" xfId="0" applyFont="1" applyFill="1" applyBorder="1" applyAlignment="1" applyProtection="1">
      <alignment horizontal="center" vertical="center"/>
      <protection locked="0"/>
    </xf>
    <xf numFmtId="0" fontId="36" fillId="0" borderId="0" xfId="0" applyFont="1" applyBorder="1" applyAlignment="1" applyProtection="1">
      <alignment horizontal="left" vertical="top"/>
      <protection locked="0"/>
    </xf>
    <xf numFmtId="0" fontId="19" fillId="0" borderId="2" xfId="0" applyFont="1" applyBorder="1" applyAlignment="1" applyProtection="1">
      <alignment horizontal="center"/>
      <protection locked="0"/>
    </xf>
    <xf numFmtId="0" fontId="19" fillId="0" borderId="0" xfId="0" applyFont="1"/>
    <xf numFmtId="0" fontId="19" fillId="0" borderId="2" xfId="0" applyFont="1" applyBorder="1" applyAlignment="1" applyProtection="1">
      <alignment horizontal="center" vertical="center"/>
      <protection locked="0"/>
    </xf>
    <xf numFmtId="171" fontId="19" fillId="0" borderId="2" xfId="0" applyNumberFormat="1" applyFont="1" applyFill="1" applyBorder="1" applyAlignment="1" applyProtection="1">
      <alignment horizontal="center" vertical="center"/>
      <protection locked="0"/>
    </xf>
    <xf numFmtId="0" fontId="19" fillId="0" borderId="10" xfId="0" applyFont="1" applyBorder="1" applyProtection="1"/>
    <xf numFmtId="0" fontId="19" fillId="5" borderId="3" xfId="0" applyFont="1" applyFill="1" applyBorder="1" applyAlignment="1" applyProtection="1">
      <alignment horizontal="center" vertical="center"/>
    </xf>
    <xf numFmtId="0" fontId="19" fillId="0" borderId="5" xfId="0" applyFont="1" applyBorder="1" applyAlignment="1" applyProtection="1">
      <alignment wrapText="1"/>
    </xf>
    <xf numFmtId="0" fontId="21" fillId="0" borderId="1" xfId="0" applyFont="1" applyBorder="1" applyAlignment="1">
      <alignment wrapText="1"/>
    </xf>
    <xf numFmtId="0" fontId="21" fillId="0" borderId="13" xfId="0" applyFont="1" applyBorder="1" applyAlignment="1">
      <alignment wrapText="1"/>
    </xf>
    <xf numFmtId="0" fontId="21" fillId="0" borderId="3" xfId="0" applyFont="1" applyBorder="1" applyAlignment="1">
      <alignment wrapText="1"/>
    </xf>
    <xf numFmtId="0" fontId="1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Alignment="1" applyProtection="1">
      <alignment vertical="top"/>
    </xf>
    <xf numFmtId="0" fontId="21" fillId="0" borderId="0" xfId="0" applyFont="1" applyAlignment="1" applyProtection="1">
      <alignment vertical="top"/>
    </xf>
    <xf numFmtId="0" fontId="26" fillId="0" borderId="0" xfId="0" applyFont="1" applyBorder="1" applyAlignment="1" applyProtection="1">
      <alignment horizontal="left" vertical="top" wrapText="1"/>
    </xf>
    <xf numFmtId="0" fontId="37" fillId="0" borderId="0" xfId="0" applyFont="1" applyProtection="1"/>
    <xf numFmtId="0" fontId="37" fillId="0" borderId="11" xfId="0" applyFont="1" applyBorder="1" applyAlignment="1" applyProtection="1">
      <alignment horizontal="center"/>
    </xf>
    <xf numFmtId="170" fontId="37" fillId="0" borderId="20" xfId="0" applyNumberFormat="1" applyFont="1" applyBorder="1" applyAlignment="1" applyProtection="1">
      <alignment horizontal="center"/>
    </xf>
    <xf numFmtId="0" fontId="37" fillId="0" borderId="20" xfId="0" applyFont="1" applyBorder="1" applyAlignment="1" applyProtection="1">
      <alignment horizontal="center"/>
    </xf>
    <xf numFmtId="0" fontId="37" fillId="0" borderId="2" xfId="0" applyFont="1" applyBorder="1" applyAlignment="1" applyProtection="1">
      <alignment horizontal="center"/>
      <protection locked="0"/>
    </xf>
    <xf numFmtId="0" fontId="22" fillId="0" borderId="0" xfId="0" applyFont="1" applyAlignment="1" applyProtection="1">
      <alignment horizontal="center" vertical="center"/>
    </xf>
    <xf numFmtId="0" fontId="21" fillId="3" borderId="0" xfId="0" applyFont="1" applyFill="1" applyBorder="1" applyAlignment="1" applyProtection="1">
      <alignment wrapText="1"/>
    </xf>
    <xf numFmtId="0" fontId="39" fillId="0" borderId="0" xfId="0" applyFont="1" applyBorder="1" applyAlignment="1" applyProtection="1"/>
    <xf numFmtId="0" fontId="21" fillId="0" borderId="0" xfId="0" applyFont="1" applyAlignment="1" applyProtection="1">
      <alignment horizontal="center" vertical="center"/>
    </xf>
    <xf numFmtId="0" fontId="25" fillId="0" borderId="0" xfId="0" applyFont="1" applyAlignment="1" applyProtection="1">
      <alignment wrapText="1"/>
    </xf>
    <xf numFmtId="0" fontId="21" fillId="0" borderId="0" xfId="0" applyFont="1" applyAlignment="1" applyProtection="1">
      <alignment wrapText="1"/>
    </xf>
    <xf numFmtId="0" fontId="25" fillId="0" borderId="0" xfId="0" applyFont="1" applyAlignment="1" applyProtection="1">
      <alignment vertical="top" wrapText="1"/>
    </xf>
    <xf numFmtId="170" fontId="37" fillId="0" borderId="11" xfId="0" applyNumberFormat="1" applyFont="1" applyBorder="1" applyAlignment="1" applyProtection="1">
      <alignment horizontal="center"/>
    </xf>
    <xf numFmtId="49" fontId="21" fillId="0" borderId="0" xfId="0" applyNumberFormat="1" applyFont="1"/>
    <xf numFmtId="0" fontId="25" fillId="2" borderId="2" xfId="2" applyFont="1" applyFill="1" applyBorder="1" applyAlignment="1" applyProtection="1">
      <alignment horizontal="center"/>
    </xf>
    <xf numFmtId="0" fontId="19" fillId="2" borderId="2" xfId="2" applyFont="1" applyFill="1" applyBorder="1" applyAlignment="1" applyProtection="1">
      <alignment horizontal="center"/>
    </xf>
    <xf numFmtId="49" fontId="19" fillId="0" borderId="2" xfId="2" applyNumberFormat="1" applyFont="1" applyBorder="1" applyAlignment="1" applyProtection="1">
      <alignment horizontal="center" vertical="center"/>
    </xf>
    <xf numFmtId="0" fontId="19" fillId="0" borderId="2" xfId="2" applyFont="1" applyBorder="1" applyAlignment="1" applyProtection="1">
      <alignment horizontal="center" vertical="center"/>
    </xf>
    <xf numFmtId="0" fontId="19" fillId="5" borderId="2" xfId="2" applyFont="1" applyFill="1" applyBorder="1" applyAlignment="1" applyProtection="1">
      <alignment horizontal="center" vertical="center"/>
    </xf>
    <xf numFmtId="0" fontId="19" fillId="2" borderId="2" xfId="2" applyFont="1" applyFill="1" applyBorder="1" applyAlignment="1" applyProtection="1">
      <alignment horizontal="center" vertical="center"/>
    </xf>
    <xf numFmtId="0" fontId="19" fillId="3" borderId="0" xfId="2" applyFont="1" applyFill="1" applyBorder="1" applyAlignment="1" applyProtection="1">
      <alignment horizontal="center" vertical="center"/>
    </xf>
    <xf numFmtId="0" fontId="19" fillId="3" borderId="0" xfId="2" applyFont="1" applyFill="1" applyBorder="1" applyAlignment="1" applyProtection="1">
      <alignment wrapText="1"/>
    </xf>
    <xf numFmtId="0" fontId="21" fillId="3" borderId="0" xfId="2" applyFont="1" applyFill="1" applyBorder="1" applyAlignment="1" applyProtection="1">
      <alignment wrapText="1"/>
    </xf>
    <xf numFmtId="0" fontId="19" fillId="0" borderId="2" xfId="2" applyNumberFormat="1" applyFont="1" applyBorder="1" applyAlignment="1" applyProtection="1">
      <alignment horizontal="center" vertical="center"/>
    </xf>
    <xf numFmtId="0" fontId="19" fillId="2" borderId="2" xfId="2" applyNumberFormat="1" applyFont="1" applyFill="1" applyBorder="1" applyAlignment="1" applyProtection="1">
      <alignment horizontal="center" vertical="center"/>
    </xf>
    <xf numFmtId="170" fontId="37" fillId="0" borderId="11" xfId="2" applyNumberFormat="1" applyFont="1" applyBorder="1" applyAlignment="1" applyProtection="1">
      <alignment horizontal="center"/>
    </xf>
    <xf numFmtId="0" fontId="37" fillId="0" borderId="0" xfId="2" applyFont="1" applyProtection="1"/>
    <xf numFmtId="0" fontId="37" fillId="0" borderId="11" xfId="2" applyFont="1" applyBorder="1" applyAlignment="1" applyProtection="1">
      <alignment horizontal="center"/>
    </xf>
    <xf numFmtId="0" fontId="21" fillId="0" borderId="0" xfId="2" applyFont="1" applyProtection="1"/>
    <xf numFmtId="170" fontId="37" fillId="0" borderId="20" xfId="2" applyNumberFormat="1" applyFont="1" applyBorder="1" applyAlignment="1" applyProtection="1">
      <alignment horizontal="center"/>
    </xf>
    <xf numFmtId="0" fontId="37" fillId="0" borderId="20" xfId="2" applyFont="1" applyBorder="1" applyAlignment="1" applyProtection="1">
      <alignment horizontal="center"/>
    </xf>
    <xf numFmtId="0" fontId="37" fillId="0" borderId="2" xfId="2" applyFont="1" applyBorder="1" applyAlignment="1" applyProtection="1">
      <alignment horizontal="center"/>
      <protection locked="0"/>
    </xf>
    <xf numFmtId="0" fontId="37" fillId="0" borderId="0" xfId="2" applyFont="1"/>
    <xf numFmtId="0" fontId="29" fillId="0" borderId="2" xfId="0" applyFont="1" applyFill="1" applyBorder="1" applyAlignment="1" applyProtection="1">
      <alignment horizontal="center" vertical="center"/>
    </xf>
    <xf numFmtId="0" fontId="19" fillId="0" borderId="0" xfId="0" applyFont="1" applyProtection="1"/>
    <xf numFmtId="49" fontId="19" fillId="0" borderId="2" xfId="0" applyNumberFormat="1"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2" borderId="2" xfId="0" applyFont="1" applyFill="1" applyBorder="1" applyAlignment="1" applyProtection="1">
      <alignment horizontal="center" vertical="center" wrapText="1"/>
    </xf>
    <xf numFmtId="171" fontId="19" fillId="0" borderId="2" xfId="0" applyNumberFormat="1" applyFont="1" applyBorder="1" applyAlignment="1" applyProtection="1">
      <alignment horizontal="center" vertical="center"/>
    </xf>
    <xf numFmtId="0" fontId="19" fillId="0" borderId="2" xfId="0" applyFont="1" applyBorder="1" applyProtection="1"/>
    <xf numFmtId="0" fontId="25" fillId="0" borderId="0" xfId="0" applyFont="1" applyBorder="1" applyAlignment="1" applyProtection="1">
      <alignment horizontal="center" vertical="justify"/>
    </xf>
    <xf numFmtId="0" fontId="29" fillId="0" borderId="0" xfId="0" applyFont="1" applyBorder="1" applyAlignment="1" applyProtection="1">
      <alignment horizontal="left"/>
    </xf>
    <xf numFmtId="0" fontId="29" fillId="0" borderId="0" xfId="0" applyFont="1" applyBorder="1" applyAlignment="1" applyProtection="1">
      <alignment horizontal="center" vertical="justify"/>
    </xf>
    <xf numFmtId="0" fontId="29" fillId="0" borderId="7" xfId="0" applyFont="1" applyBorder="1" applyAlignment="1" applyProtection="1">
      <alignment horizontal="center" vertical="top"/>
    </xf>
    <xf numFmtId="0" fontId="21" fillId="0" borderId="0" xfId="0" applyFont="1" applyBorder="1" applyAlignment="1"/>
    <xf numFmtId="0" fontId="19" fillId="0" borderId="4" xfId="0" applyFont="1" applyBorder="1" applyProtection="1">
      <protection locked="0"/>
    </xf>
    <xf numFmtId="0" fontId="29" fillId="0" borderId="9" xfId="0" applyFont="1" applyBorder="1" applyAlignment="1" applyProtection="1"/>
    <xf numFmtId="0" fontId="21" fillId="0" borderId="2" xfId="0" applyFont="1" applyBorder="1" applyAlignment="1" applyProtection="1">
      <alignment horizontal="center"/>
    </xf>
    <xf numFmtId="170" fontId="21" fillId="0" borderId="2" xfId="0" applyNumberFormat="1" applyFont="1" applyBorder="1" applyAlignment="1" applyProtection="1">
      <alignment horizontal="center" vertical="center"/>
    </xf>
    <xf numFmtId="9" fontId="21" fillId="0" borderId="14" xfId="5" applyFont="1" applyBorder="1" applyAlignment="1" applyProtection="1">
      <alignment horizontal="center" vertical="center"/>
    </xf>
    <xf numFmtId="167" fontId="21" fillId="0" borderId="2" xfId="0" applyNumberFormat="1" applyFont="1" applyBorder="1" applyAlignment="1" applyProtection="1">
      <alignment horizontal="center"/>
    </xf>
    <xf numFmtId="0" fontId="28" fillId="0" borderId="7" xfId="1" applyFont="1" applyBorder="1" applyAlignment="1" applyProtection="1">
      <alignment horizontal="center"/>
      <protection locked="0"/>
    </xf>
    <xf numFmtId="0" fontId="26" fillId="0" borderId="0" xfId="0" applyFont="1" applyBorder="1" applyAlignment="1" applyProtection="1">
      <alignment horizontal="center"/>
    </xf>
    <xf numFmtId="0" fontId="31" fillId="0" borderId="0" xfId="0" applyFont="1" applyBorder="1" applyAlignment="1" applyProtection="1"/>
    <xf numFmtId="0" fontId="19" fillId="0" borderId="0" xfId="0" applyFont="1" applyBorder="1" applyAlignment="1" applyProtection="1">
      <alignment horizontal="left"/>
    </xf>
    <xf numFmtId="0" fontId="19" fillId="0" borderId="0" xfId="0" applyFont="1" applyAlignment="1">
      <alignment horizontal="left"/>
    </xf>
    <xf numFmtId="0" fontId="29" fillId="0" borderId="0" xfId="0" applyFont="1" applyBorder="1" applyAlignment="1" applyProtection="1">
      <alignment horizontal="left"/>
      <protection locked="0"/>
    </xf>
    <xf numFmtId="0" fontId="28" fillId="0" borderId="0" xfId="1" applyFont="1"/>
    <xf numFmtId="0" fontId="51" fillId="0" borderId="0" xfId="7" applyFont="1" applyAlignment="1">
      <alignment horizontal="center" wrapText="1"/>
    </xf>
    <xf numFmtId="0" fontId="28" fillId="0" borderId="10" xfId="7" applyFont="1" applyBorder="1" applyAlignment="1"/>
    <xf numFmtId="1" fontId="32" fillId="0" borderId="7" xfId="7" applyNumberFormat="1" applyFont="1" applyBorder="1" applyAlignment="1" applyProtection="1">
      <alignment horizontal="center"/>
      <protection locked="0"/>
    </xf>
    <xf numFmtId="0" fontId="32" fillId="0" borderId="0" xfId="7" applyFont="1" applyBorder="1" applyAlignment="1">
      <alignment horizontal="center"/>
    </xf>
    <xf numFmtId="1" fontId="32" fillId="0" borderId="9" xfId="7" applyNumberFormat="1" applyFont="1" applyBorder="1" applyAlignment="1" applyProtection="1">
      <alignment horizontal="center"/>
      <protection locked="0"/>
    </xf>
    <xf numFmtId="0" fontId="53" fillId="0" borderId="5" xfId="7" applyFont="1" applyBorder="1"/>
    <xf numFmtId="0" fontId="28" fillId="0" borderId="1" xfId="7" applyFont="1" applyBorder="1"/>
    <xf numFmtId="0" fontId="28" fillId="0" borderId="6" xfId="7" applyFont="1" applyBorder="1"/>
    <xf numFmtId="0" fontId="28" fillId="0" borderId="7" xfId="7" applyFont="1" applyBorder="1"/>
    <xf numFmtId="0" fontId="28" fillId="0" borderId="10" xfId="7" applyFont="1" applyBorder="1"/>
    <xf numFmtId="0" fontId="53" fillId="0" borderId="5" xfId="7" applyFont="1" applyBorder="1" applyAlignment="1" applyProtection="1"/>
    <xf numFmtId="0" fontId="53" fillId="0" borderId="1" xfId="7" applyFont="1" applyBorder="1" applyAlignment="1" applyProtection="1"/>
    <xf numFmtId="0" fontId="53" fillId="0" borderId="5" xfId="7" applyFont="1" applyBorder="1" applyAlignment="1"/>
    <xf numFmtId="0" fontId="53" fillId="0" borderId="1" xfId="7" applyFont="1" applyBorder="1" applyAlignment="1"/>
    <xf numFmtId="49" fontId="24" fillId="0" borderId="13" xfId="7" applyNumberFormat="1" applyFont="1" applyBorder="1" applyAlignment="1" applyProtection="1">
      <alignment horizontal="left" wrapText="1"/>
      <protection locked="0"/>
    </xf>
    <xf numFmtId="0" fontId="21" fillId="0" borderId="7" xfId="0" applyFont="1" applyBorder="1" applyAlignment="1" applyProtection="1">
      <alignment vertical="center"/>
    </xf>
    <xf numFmtId="0" fontId="21" fillId="0" borderId="1" xfId="0" applyFont="1" applyBorder="1" applyAlignment="1" applyProtection="1">
      <alignment vertical="center"/>
    </xf>
    <xf numFmtId="0" fontId="29" fillId="0" borderId="0" xfId="0" applyFont="1" applyAlignment="1" applyProtection="1"/>
    <xf numFmtId="0" fontId="0" fillId="0" borderId="0" xfId="0" applyProtection="1"/>
    <xf numFmtId="0" fontId="26" fillId="0" borderId="0" xfId="0" applyFont="1"/>
    <xf numFmtId="0" fontId="29" fillId="0" borderId="0" xfId="0" applyFont="1" applyBorder="1" applyAlignment="1" applyProtection="1">
      <alignment horizontal="center"/>
      <protection locked="0"/>
    </xf>
    <xf numFmtId="9" fontId="21" fillId="2" borderId="2" xfId="5" applyFont="1" applyFill="1" applyBorder="1" applyAlignment="1" applyProtection="1">
      <alignment horizontal="center" vertical="center"/>
    </xf>
    <xf numFmtId="0" fontId="33" fillId="0" borderId="0" xfId="4" applyFont="1" applyFill="1" applyBorder="1"/>
    <xf numFmtId="167" fontId="21" fillId="0" borderId="2" xfId="0" applyNumberFormat="1" applyFont="1" applyBorder="1" applyAlignment="1" applyProtection="1">
      <alignment horizontal="center" vertical="center"/>
    </xf>
    <xf numFmtId="0" fontId="19" fillId="5" borderId="2" xfId="0" applyFont="1" applyFill="1" applyBorder="1" applyAlignment="1" applyProtection="1">
      <alignment horizontal="center" vertical="center"/>
    </xf>
    <xf numFmtId="0" fontId="19" fillId="0" borderId="3" xfId="0" applyFont="1" applyBorder="1" applyAlignment="1" applyProtection="1">
      <alignment horizontal="center" vertical="center"/>
    </xf>
    <xf numFmtId="0" fontId="0" fillId="0" borderId="0" xfId="0" applyAlignment="1" applyProtection="1"/>
    <xf numFmtId="0" fontId="0" fillId="0" borderId="0" xfId="0" applyProtection="1"/>
    <xf numFmtId="0" fontId="19" fillId="0" borderId="3" xfId="0" applyFont="1" applyBorder="1" applyAlignment="1" applyProtection="1">
      <alignment horizontal="center" vertical="center"/>
    </xf>
    <xf numFmtId="0" fontId="19" fillId="2" borderId="2" xfId="0" applyFont="1" applyFill="1" applyBorder="1" applyAlignment="1" applyProtection="1">
      <alignment horizontal="center"/>
    </xf>
    <xf numFmtId="0" fontId="21" fillId="0" borderId="0" xfId="0" applyFont="1" applyAlignment="1" applyProtection="1"/>
    <xf numFmtId="0" fontId="19" fillId="0" borderId="0" xfId="0" applyFont="1" applyBorder="1" applyAlignment="1" applyProtection="1">
      <alignment horizontal="center" vertical="justify"/>
    </xf>
    <xf numFmtId="0" fontId="21" fillId="0" borderId="2" xfId="0" applyFont="1" applyBorder="1" applyAlignment="1" applyProtection="1">
      <alignment horizontal="center" vertical="center"/>
    </xf>
    <xf numFmtId="0" fontId="27" fillId="0" borderId="0" xfId="4" applyFont="1" applyBorder="1" applyAlignment="1" applyProtection="1">
      <alignment horizontal="right" vertical="justify"/>
    </xf>
    <xf numFmtId="0" fontId="21" fillId="0" borderId="0" xfId="0" applyFont="1" applyBorder="1" applyAlignment="1" applyProtection="1">
      <alignment horizontal="right"/>
    </xf>
    <xf numFmtId="0" fontId="21" fillId="0" borderId="0" xfId="0" applyFont="1" applyAlignment="1" applyProtection="1">
      <alignment horizontal="right"/>
    </xf>
    <xf numFmtId="0" fontId="29" fillId="0" borderId="0" xfId="0" applyFont="1" applyBorder="1" applyAlignment="1" applyProtection="1">
      <alignment horizontal="center" vertical="top"/>
    </xf>
    <xf numFmtId="0" fontId="21" fillId="2" borderId="2" xfId="0" applyFont="1" applyFill="1" applyBorder="1" applyAlignment="1" applyProtection="1">
      <alignment horizontal="center" vertical="center"/>
    </xf>
    <xf numFmtId="0" fontId="30" fillId="0" borderId="0" xfId="0" applyFont="1" applyAlignment="1" applyProtection="1"/>
    <xf numFmtId="0" fontId="29" fillId="0" borderId="1" xfId="0" applyFont="1" applyBorder="1" applyAlignment="1" applyProtection="1">
      <alignment horizontal="left" wrapText="1"/>
    </xf>
    <xf numFmtId="170" fontId="21" fillId="2" borderId="2" xfId="0" applyNumberFormat="1" applyFont="1" applyFill="1" applyBorder="1" applyAlignment="1" applyProtection="1">
      <alignment horizontal="center" vertical="center"/>
    </xf>
    <xf numFmtId="0" fontId="60" fillId="2" borderId="2" xfId="0" applyFont="1" applyFill="1" applyBorder="1" applyAlignment="1" applyProtection="1">
      <alignment horizontal="center"/>
    </xf>
    <xf numFmtId="0" fontId="0" fillId="0" borderId="0" xfId="0"/>
    <xf numFmtId="0" fontId="37" fillId="0" borderId="3" xfId="0" applyFont="1" applyBorder="1" applyAlignment="1" applyProtection="1">
      <alignment horizontal="center" vertical="center"/>
    </xf>
    <xf numFmtId="0" fontId="28" fillId="0" borderId="0" xfId="0" applyFont="1"/>
    <xf numFmtId="0" fontId="28" fillId="0" borderId="0" xfId="0" applyFont="1" applyAlignment="1">
      <alignment horizontal="right"/>
    </xf>
    <xf numFmtId="0" fontId="0" fillId="0" borderId="0" xfId="0" applyProtection="1"/>
    <xf numFmtId="0" fontId="0" fillId="0" borderId="0" xfId="0"/>
    <xf numFmtId="0" fontId="0" fillId="0" borderId="0" xfId="0" applyProtection="1"/>
    <xf numFmtId="0" fontId="19" fillId="2" borderId="2" xfId="2" applyFont="1" applyFill="1" applyBorder="1" applyAlignment="1" applyProtection="1">
      <alignment horizontal="center"/>
    </xf>
    <xf numFmtId="0" fontId="0" fillId="0" borderId="0" xfId="0"/>
    <xf numFmtId="0" fontId="25" fillId="0" borderId="7" xfId="0" applyFont="1" applyBorder="1" applyAlignment="1" applyProtection="1">
      <alignment horizontal="center" vertical="center"/>
    </xf>
    <xf numFmtId="0" fontId="37" fillId="0" borderId="0" xfId="0" applyFont="1"/>
    <xf numFmtId="0" fontId="19" fillId="0" borderId="2" xfId="0" applyFont="1" applyBorder="1" applyAlignment="1" applyProtection="1">
      <alignment horizontal="center" vertical="center"/>
    </xf>
    <xf numFmtId="0" fontId="28" fillId="0" borderId="2" xfId="0" applyFont="1" applyBorder="1" applyAlignment="1" applyProtection="1">
      <alignment horizontal="center"/>
      <protection locked="0"/>
    </xf>
    <xf numFmtId="0" fontId="29" fillId="0" borderId="0" xfId="0" applyFont="1" applyBorder="1" applyAlignment="1" applyProtection="1">
      <alignment vertical="center"/>
    </xf>
    <xf numFmtId="0" fontId="29" fillId="0" borderId="0" xfId="0" applyFont="1" applyAlignment="1" applyProtection="1">
      <alignment vertical="center"/>
    </xf>
    <xf numFmtId="0" fontId="29" fillId="0" borderId="7" xfId="0" applyFont="1" applyFill="1" applyBorder="1" applyAlignment="1" applyProtection="1">
      <alignment vertical="center"/>
      <protection locked="0"/>
    </xf>
    <xf numFmtId="0" fontId="29" fillId="0" borderId="0" xfId="0" applyFont="1" applyBorder="1" applyAlignment="1" applyProtection="1">
      <alignment horizontal="left" vertical="center"/>
    </xf>
    <xf numFmtId="0" fontId="34" fillId="0" borderId="7" xfId="4" applyFont="1" applyFill="1" applyBorder="1" applyAlignment="1" applyProtection="1">
      <alignment vertical="center"/>
      <protection locked="0"/>
    </xf>
    <xf numFmtId="0" fontId="26" fillId="0" borderId="0" xfId="0" applyFont="1" applyAlignment="1" applyProtection="1">
      <alignment vertical="center" wrapText="1"/>
    </xf>
    <xf numFmtId="0" fontId="57" fillId="0" borderId="0" xfId="0" applyFont="1" applyAlignment="1" applyProtection="1">
      <alignment horizontal="center"/>
    </xf>
    <xf numFmtId="0" fontId="0" fillId="0" borderId="0" xfId="0" applyAlignment="1" applyProtection="1"/>
    <xf numFmtId="0" fontId="0" fillId="0" borderId="0" xfId="0" applyProtection="1"/>
    <xf numFmtId="0" fontId="0" fillId="0" borderId="7" xfId="0" applyBorder="1" applyProtection="1"/>
    <xf numFmtId="0" fontId="19" fillId="0" borderId="2" xfId="0" applyFont="1" applyBorder="1" applyAlignment="1" applyProtection="1">
      <alignment horizontal="left" vertical="center" wrapText="1"/>
    </xf>
    <xf numFmtId="0" fontId="21" fillId="0" borderId="2" xfId="0" applyFont="1" applyBorder="1" applyAlignment="1" applyProtection="1">
      <alignment vertical="center"/>
    </xf>
    <xf numFmtId="0" fontId="23" fillId="14" borderId="14" xfId="0" applyFont="1" applyFill="1" applyBorder="1" applyAlignment="1" applyProtection="1">
      <alignment wrapText="1"/>
    </xf>
    <xf numFmtId="0" fontId="23" fillId="14" borderId="8" xfId="0" applyFont="1" applyFill="1" applyBorder="1" applyAlignment="1" applyProtection="1">
      <alignment wrapText="1"/>
    </xf>
    <xf numFmtId="0" fontId="21" fillId="0" borderId="8" xfId="0" applyFont="1" applyBorder="1" applyAlignment="1" applyProtection="1">
      <alignment wrapText="1"/>
    </xf>
    <xf numFmtId="0" fontId="21" fillId="0" borderId="12" xfId="0" applyFont="1" applyBorder="1" applyAlignment="1" applyProtection="1">
      <alignment wrapText="1"/>
    </xf>
    <xf numFmtId="0" fontId="28" fillId="0" borderId="0" xfId="0" applyFont="1" applyBorder="1" applyAlignment="1" applyProtection="1">
      <alignment vertical="center"/>
    </xf>
    <xf numFmtId="0" fontId="28" fillId="0" borderId="7" xfId="0" applyFont="1" applyFill="1" applyBorder="1" applyAlignment="1" applyProtection="1">
      <alignment horizontal="left" vertical="center" wrapText="1"/>
      <protection locked="0"/>
    </xf>
    <xf numFmtId="0" fontId="29" fillId="0" borderId="7" xfId="0" applyFont="1" applyFill="1" applyBorder="1" applyAlignment="1" applyProtection="1">
      <alignment vertical="center" wrapText="1"/>
      <protection locked="0"/>
    </xf>
    <xf numFmtId="0" fontId="29" fillId="0" borderId="7" xfId="0" applyFont="1" applyFill="1" applyBorder="1" applyAlignment="1" applyProtection="1">
      <alignment horizontal="left" vertical="center" wrapText="1"/>
      <protection locked="0"/>
    </xf>
    <xf numFmtId="0" fontId="29" fillId="0" borderId="0" xfId="0" applyFont="1" applyBorder="1" applyAlignment="1" applyProtection="1">
      <alignment vertical="center"/>
      <protection locked="0"/>
    </xf>
    <xf numFmtId="0" fontId="29" fillId="0" borderId="2" xfId="0" applyFont="1" applyBorder="1" applyAlignment="1" applyProtection="1">
      <alignment wrapText="1" shrinkToFit="1"/>
      <protection locked="0"/>
    </xf>
    <xf numFmtId="0" fontId="21" fillId="0" borderId="2" xfId="0" applyFont="1" applyBorder="1" applyAlignment="1" applyProtection="1">
      <alignment wrapText="1" shrinkToFit="1"/>
      <protection locked="0"/>
    </xf>
    <xf numFmtId="0" fontId="29" fillId="0" borderId="0" xfId="0" applyFont="1" applyAlignment="1" applyProtection="1"/>
    <xf numFmtId="0" fontId="29" fillId="0" borderId="0" xfId="0" applyFont="1" applyFill="1" applyBorder="1" applyAlignment="1" applyProtection="1">
      <alignment vertical="center"/>
      <protection locked="0"/>
    </xf>
    <xf numFmtId="0" fontId="23" fillId="14" borderId="14" xfId="0" applyFont="1" applyFill="1" applyBorder="1" applyAlignment="1" applyProtection="1"/>
    <xf numFmtId="0" fontId="23" fillId="14" borderId="8" xfId="0" applyFont="1" applyFill="1" applyBorder="1" applyAlignment="1" applyProtection="1"/>
    <xf numFmtId="0" fontId="21" fillId="0" borderId="8" xfId="0" applyFont="1" applyBorder="1" applyAlignment="1" applyProtection="1"/>
    <xf numFmtId="0" fontId="21" fillId="0" borderId="12" xfId="0" applyFont="1" applyBorder="1" applyAlignment="1" applyProtection="1"/>
    <xf numFmtId="0" fontId="29" fillId="0" borderId="2" xfId="0" applyFont="1" applyBorder="1" applyAlignment="1" applyProtection="1">
      <alignment vertical="center"/>
    </xf>
    <xf numFmtId="0" fontId="30" fillId="0" borderId="2" xfId="0" applyFont="1" applyFill="1" applyBorder="1" applyAlignment="1" applyProtection="1">
      <alignment vertical="center" wrapText="1" shrinkToFit="1"/>
      <protection locked="0"/>
    </xf>
    <xf numFmtId="0" fontId="29" fillId="0" borderId="0" xfId="0" applyFont="1" applyAlignment="1" applyProtection="1">
      <alignment vertical="center" wrapText="1"/>
    </xf>
    <xf numFmtId="0" fontId="28" fillId="0" borderId="0" xfId="0" applyFont="1" applyBorder="1" applyAlignment="1"/>
    <xf numFmtId="0" fontId="21" fillId="0" borderId="8" xfId="0" applyFont="1" applyFill="1" applyBorder="1" applyAlignment="1" applyProtection="1">
      <alignment horizontal="left" vertical="center"/>
      <protection locked="0"/>
    </xf>
    <xf numFmtId="0" fontId="0" fillId="0" borderId="0" xfId="0" applyAlignment="1" applyProtection="1">
      <alignment horizontal="center" vertical="center"/>
    </xf>
    <xf numFmtId="0" fontId="29" fillId="0" borderId="2" xfId="0" applyFont="1" applyBorder="1" applyAlignment="1" applyProtection="1">
      <alignment wrapText="1" shrinkToFit="1"/>
    </xf>
    <xf numFmtId="0" fontId="36" fillId="0" borderId="1" xfId="0" applyFont="1" applyBorder="1" applyAlignment="1" applyProtection="1">
      <alignment horizontal="left" vertical="top" wrapText="1"/>
    </xf>
    <xf numFmtId="0" fontId="21" fillId="0" borderId="0" xfId="0" applyFont="1" applyAlignment="1" applyProtection="1">
      <alignment horizontal="left" vertical="top" wrapText="1"/>
    </xf>
    <xf numFmtId="0" fontId="26" fillId="0" borderId="0" xfId="0" applyFont="1" applyAlignment="1" applyProtection="1">
      <alignment wrapText="1"/>
    </xf>
    <xf numFmtId="0" fontId="29" fillId="0" borderId="0" xfId="0" applyFont="1" applyBorder="1" applyAlignment="1" applyProtection="1"/>
    <xf numFmtId="0" fontId="29" fillId="0" borderId="0" xfId="0" applyFont="1" applyBorder="1" applyAlignment="1" applyProtection="1">
      <alignment vertical="center" wrapText="1"/>
    </xf>
    <xf numFmtId="0" fontId="19" fillId="0" borderId="0" xfId="0" applyFont="1" applyBorder="1" applyAlignment="1" applyProtection="1">
      <alignment horizontal="center" vertical="center"/>
    </xf>
    <xf numFmtId="0" fontId="19" fillId="0" borderId="0" xfId="0" applyFont="1" applyAlignment="1" applyProtection="1">
      <alignment horizontal="center" vertical="center"/>
    </xf>
    <xf numFmtId="0" fontId="22" fillId="0" borderId="0" xfId="0" applyFont="1" applyAlignment="1" applyProtection="1">
      <alignment horizontal="center"/>
    </xf>
    <xf numFmtId="0" fontId="29" fillId="0" borderId="8" xfId="0" applyFont="1" applyBorder="1" applyAlignment="1" applyProtection="1">
      <alignment vertical="center"/>
      <protection locked="0"/>
    </xf>
    <xf numFmtId="0" fontId="37" fillId="0" borderId="0" xfId="0" applyFont="1" applyAlignment="1" applyProtection="1">
      <alignment horizontal="center"/>
    </xf>
    <xf numFmtId="0" fontId="26" fillId="0" borderId="0" xfId="0" applyFont="1" applyAlignment="1" applyProtection="1"/>
    <xf numFmtId="168" fontId="29" fillId="0" borderId="7" xfId="0" applyNumberFormat="1" applyFont="1" applyFill="1" applyBorder="1" applyAlignment="1" applyProtection="1">
      <alignment horizontal="left" vertical="center"/>
      <protection locked="0"/>
    </xf>
    <xf numFmtId="0" fontId="29" fillId="0" borderId="7" xfId="0" applyFont="1" applyFill="1" applyBorder="1" applyAlignment="1" applyProtection="1">
      <alignment horizontal="left" vertical="center"/>
      <protection locked="0"/>
    </xf>
    <xf numFmtId="164" fontId="29" fillId="0" borderId="7" xfId="0" applyNumberFormat="1" applyFont="1" applyFill="1" applyBorder="1" applyAlignment="1" applyProtection="1">
      <alignment horizontal="left" vertical="center"/>
      <protection locked="0"/>
    </xf>
    <xf numFmtId="0" fontId="29" fillId="0" borderId="7" xfId="0" applyFont="1" applyFill="1" applyBorder="1" applyAlignment="1" applyProtection="1">
      <alignment horizontal="left" vertical="center" wrapText="1" shrinkToFit="1"/>
      <protection locked="0"/>
    </xf>
    <xf numFmtId="0" fontId="29" fillId="0" borderId="7" xfId="0" applyFont="1" applyBorder="1" applyAlignment="1" applyProtection="1">
      <alignment vertical="center"/>
      <protection locked="0"/>
    </xf>
    <xf numFmtId="0" fontId="29" fillId="0" borderId="2" xfId="0" applyFont="1" applyBorder="1" applyAlignment="1" applyProtection="1">
      <alignment vertical="center" wrapText="1"/>
      <protection locked="0"/>
    </xf>
    <xf numFmtId="0" fontId="29" fillId="0" borderId="0" xfId="0" applyFont="1" applyFill="1" applyBorder="1" applyAlignment="1" applyProtection="1">
      <alignment horizontal="left" vertical="center"/>
    </xf>
    <xf numFmtId="0" fontId="37" fillId="0" borderId="0" xfId="0" applyFont="1" applyAlignment="1" applyProtection="1">
      <alignment wrapText="1"/>
    </xf>
    <xf numFmtId="0" fontId="29" fillId="0" borderId="0" xfId="0" applyFont="1" applyAlignment="1">
      <alignment vertical="center"/>
    </xf>
    <xf numFmtId="0" fontId="29" fillId="0" borderId="8" xfId="0" applyFont="1" applyFill="1" applyBorder="1" applyAlignment="1" applyProtection="1">
      <alignment horizontal="left" vertical="center"/>
      <protection locked="0"/>
    </xf>
    <xf numFmtId="0" fontId="37" fillId="0" borderId="0" xfId="0" applyFont="1" applyAlignment="1" applyProtection="1">
      <alignment horizontal="center" wrapText="1"/>
    </xf>
    <xf numFmtId="0" fontId="29" fillId="0" borderId="0" xfId="0" applyFont="1" applyBorder="1" applyAlignment="1" applyProtection="1">
      <alignment wrapText="1"/>
      <protection locked="0"/>
    </xf>
    <xf numFmtId="0" fontId="23" fillId="14" borderId="2" xfId="0" applyFont="1" applyFill="1" applyBorder="1" applyAlignment="1" applyProtection="1"/>
    <xf numFmtId="0" fontId="21" fillId="0" borderId="2" xfId="0" applyFont="1" applyBorder="1" applyAlignment="1" applyProtection="1"/>
    <xf numFmtId="0" fontId="28" fillId="3" borderId="0" xfId="0" applyFont="1" applyFill="1" applyBorder="1" applyAlignment="1" applyProtection="1">
      <alignment horizontal="left" vertical="center"/>
    </xf>
    <xf numFmtId="0" fontId="38" fillId="11" borderId="0" xfId="0" applyFont="1" applyFill="1" applyAlignment="1" applyProtection="1">
      <alignment horizontal="center"/>
    </xf>
    <xf numFmtId="0" fontId="39" fillId="11" borderId="0" xfId="0" applyFont="1" applyFill="1" applyAlignment="1" applyProtection="1">
      <alignment horizontal="center"/>
    </xf>
    <xf numFmtId="0" fontId="22" fillId="0" borderId="0" xfId="0" applyFont="1" applyAlignment="1" applyProtection="1">
      <alignment horizontal="center" vertical="center"/>
    </xf>
    <xf numFmtId="0" fontId="19" fillId="2" borderId="14"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2" xfId="0" applyFont="1" applyFill="1" applyBorder="1" applyAlignment="1" applyProtection="1">
      <alignment horizontal="center" vertical="center"/>
    </xf>
    <xf numFmtId="0" fontId="19" fillId="0" borderId="5" xfId="0" applyFont="1" applyBorder="1" applyAlignment="1" applyProtection="1">
      <alignment vertical="center" wrapText="1"/>
    </xf>
    <xf numFmtId="0" fontId="21" fillId="0" borderId="1" xfId="0" applyFont="1" applyBorder="1" applyAlignment="1">
      <alignment vertical="center" wrapText="1"/>
    </xf>
    <xf numFmtId="0" fontId="21" fillId="0" borderId="13" xfId="0" applyFont="1" applyBorder="1" applyAlignment="1">
      <alignment vertical="center" wrapText="1"/>
    </xf>
    <xf numFmtId="0" fontId="40" fillId="0" borderId="14" xfId="0" applyFont="1" applyBorder="1" applyAlignment="1" applyProtection="1">
      <alignment vertical="top" wrapText="1"/>
    </xf>
    <xf numFmtId="0" fontId="36" fillId="0" borderId="8" xfId="0" applyFont="1" applyBorder="1" applyAlignment="1">
      <alignment vertical="top" wrapText="1"/>
    </xf>
    <xf numFmtId="0" fontId="36" fillId="0" borderId="12" xfId="0" applyFont="1" applyBorder="1" applyAlignment="1">
      <alignment vertical="top" wrapText="1"/>
    </xf>
    <xf numFmtId="0" fontId="19" fillId="0" borderId="3" xfId="0" applyFont="1" applyBorder="1" applyAlignment="1" applyProtection="1">
      <alignment horizontal="center" vertical="center"/>
    </xf>
    <xf numFmtId="0" fontId="29" fillId="0" borderId="16" xfId="0" applyFont="1" applyBorder="1" applyAlignment="1" applyProtection="1">
      <alignment vertical="center"/>
    </xf>
    <xf numFmtId="0" fontId="19" fillId="0" borderId="1" xfId="0" applyFont="1" applyBorder="1" applyAlignment="1" applyProtection="1">
      <alignment vertical="center" wrapText="1"/>
    </xf>
    <xf numFmtId="0" fontId="19" fillId="0" borderId="13" xfId="0" applyFont="1" applyBorder="1" applyAlignment="1" applyProtection="1">
      <alignment vertical="center" wrapText="1"/>
    </xf>
    <xf numFmtId="0" fontId="19" fillId="2" borderId="5" xfId="0" applyFont="1" applyFill="1" applyBorder="1" applyAlignment="1" applyProtection="1">
      <alignment horizontal="center" vertical="center"/>
    </xf>
    <xf numFmtId="0" fontId="19" fillId="2" borderId="10" xfId="0" applyFont="1" applyFill="1" applyBorder="1" applyAlignment="1" applyProtection="1">
      <alignment horizontal="center" vertical="center"/>
    </xf>
    <xf numFmtId="0" fontId="19" fillId="2" borderId="14" xfId="0" applyFont="1" applyFill="1" applyBorder="1" applyAlignment="1" applyProtection="1">
      <alignment horizontal="center"/>
    </xf>
    <xf numFmtId="0" fontId="19" fillId="2" borderId="8" xfId="0" applyFont="1" applyFill="1" applyBorder="1" applyAlignment="1" applyProtection="1">
      <alignment horizontal="center"/>
    </xf>
    <xf numFmtId="0" fontId="19" fillId="2" borderId="12" xfId="0" applyFont="1" applyFill="1" applyBorder="1" applyAlignment="1" applyProtection="1">
      <alignment horizontal="center"/>
    </xf>
    <xf numFmtId="0" fontId="19" fillId="0" borderId="2" xfId="0" applyFont="1" applyBorder="1" applyAlignment="1" applyProtection="1">
      <alignment wrapText="1"/>
    </xf>
    <xf numFmtId="0" fontId="37" fillId="0" borderId="1" xfId="0" applyFont="1" applyBorder="1" applyAlignment="1" applyProtection="1">
      <alignment horizontal="center" vertical="center"/>
    </xf>
    <xf numFmtId="0" fontId="37" fillId="0" borderId="8" xfId="0" applyFont="1" applyBorder="1" applyAlignment="1" applyProtection="1">
      <alignment horizontal="center" vertical="center"/>
    </xf>
    <xf numFmtId="0" fontId="19" fillId="2" borderId="1" xfId="0" applyFont="1" applyFill="1" applyBorder="1" applyAlignment="1" applyProtection="1">
      <alignment horizontal="center"/>
    </xf>
    <xf numFmtId="0" fontId="19" fillId="2" borderId="13" xfId="0" applyFont="1" applyFill="1" applyBorder="1" applyAlignment="1" applyProtection="1">
      <alignment horizontal="center"/>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1" fillId="2" borderId="3" xfId="0" applyFont="1" applyFill="1" applyBorder="1" applyAlignment="1" applyProtection="1">
      <alignment horizontal="center"/>
    </xf>
    <xf numFmtId="0" fontId="21" fillId="2" borderId="16" xfId="0" applyFont="1" applyFill="1" applyBorder="1" applyAlignment="1" applyProtection="1">
      <alignment horizontal="center"/>
    </xf>
    <xf numFmtId="0" fontId="19" fillId="0" borderId="16" xfId="0" applyFont="1" applyBorder="1" applyAlignment="1" applyProtection="1">
      <alignment horizontal="center" vertical="center"/>
    </xf>
    <xf numFmtId="0" fontId="40" fillId="0" borderId="0" xfId="0" applyFont="1" applyBorder="1" applyAlignment="1" applyProtection="1">
      <alignment horizontal="center" vertical="top"/>
      <protection locked="0"/>
    </xf>
    <xf numFmtId="0" fontId="40" fillId="0" borderId="15" xfId="0" applyFont="1" applyBorder="1" applyAlignment="1" applyProtection="1">
      <alignment horizontal="center" vertical="top"/>
      <protection locked="0"/>
    </xf>
    <xf numFmtId="0" fontId="19" fillId="0" borderId="14" xfId="0" applyFont="1" applyBorder="1" applyAlignment="1" applyProtection="1">
      <alignment vertical="center" wrapText="1"/>
    </xf>
    <xf numFmtId="0" fontId="19" fillId="0" borderId="8" xfId="0" applyFont="1" applyBorder="1" applyAlignment="1" applyProtection="1">
      <alignment vertical="center" wrapText="1"/>
    </xf>
    <xf numFmtId="0" fontId="19" fillId="0" borderId="12" xfId="0" applyFont="1" applyBorder="1" applyAlignment="1" applyProtection="1">
      <alignment vertical="center" wrapText="1"/>
    </xf>
    <xf numFmtId="0" fontId="29" fillId="0" borderId="1" xfId="0" applyFont="1" applyBorder="1" applyAlignment="1" applyProtection="1">
      <alignment vertical="center" wrapText="1"/>
    </xf>
    <xf numFmtId="0" fontId="29" fillId="0" borderId="13" xfId="0" applyFont="1" applyBorder="1" applyAlignment="1" applyProtection="1">
      <alignment vertical="center" wrapText="1"/>
    </xf>
    <xf numFmtId="0" fontId="19" fillId="0" borderId="14" xfId="0" applyFont="1" applyBorder="1" applyAlignment="1" applyProtection="1">
      <alignment horizontal="left" vertical="center"/>
    </xf>
    <xf numFmtId="0" fontId="19" fillId="0" borderId="8" xfId="0" applyFont="1" applyBorder="1" applyAlignment="1" applyProtection="1">
      <alignment horizontal="left" vertical="center"/>
    </xf>
    <xf numFmtId="0" fontId="19" fillId="0" borderId="12" xfId="0" applyFont="1" applyBorder="1" applyAlignment="1" applyProtection="1">
      <alignment horizontal="left" vertical="center"/>
    </xf>
    <xf numFmtId="0" fontId="19" fillId="3" borderId="14" xfId="0" applyFont="1" applyFill="1" applyBorder="1" applyAlignment="1" applyProtection="1">
      <alignment horizontal="center" vertical="center"/>
    </xf>
    <xf numFmtId="0" fontId="21" fillId="3" borderId="8" xfId="0" applyFont="1" applyFill="1" applyBorder="1" applyAlignment="1"/>
    <xf numFmtId="0" fontId="21" fillId="3" borderId="12" xfId="0" applyFont="1" applyFill="1" applyBorder="1" applyAlignment="1"/>
    <xf numFmtId="0" fontId="21" fillId="0" borderId="1" xfId="0" applyFont="1" applyBorder="1" applyAlignment="1" applyProtection="1"/>
    <xf numFmtId="0" fontId="35" fillId="0" borderId="5"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5" fillId="0" borderId="13" xfId="0" applyFont="1" applyBorder="1" applyAlignment="1" applyProtection="1">
      <alignment horizontal="left" vertical="top" wrapText="1"/>
      <protection locked="0"/>
    </xf>
    <xf numFmtId="0" fontId="35" fillId="0" borderId="14" xfId="0" applyFont="1" applyBorder="1" applyAlignment="1" applyProtection="1">
      <alignment horizontal="left" vertical="top" wrapText="1"/>
      <protection locked="0"/>
    </xf>
    <xf numFmtId="0" fontId="35" fillId="0" borderId="8" xfId="0" applyFont="1" applyBorder="1" applyAlignment="1" applyProtection="1">
      <alignment horizontal="left" vertical="top" wrapText="1"/>
      <protection locked="0"/>
    </xf>
    <xf numFmtId="0" fontId="35" fillId="0" borderId="12" xfId="0" applyFont="1" applyBorder="1" applyAlignment="1" applyProtection="1">
      <alignment horizontal="left" vertical="top" wrapText="1"/>
      <protection locked="0"/>
    </xf>
    <xf numFmtId="0" fontId="38" fillId="12" borderId="0" xfId="0" applyFont="1" applyFill="1" applyAlignment="1" applyProtection="1">
      <alignment horizontal="center"/>
    </xf>
    <xf numFmtId="0" fontId="39" fillId="12" borderId="0" xfId="0" applyFont="1" applyFill="1" applyAlignment="1" applyProtection="1">
      <alignment horizontal="center"/>
    </xf>
    <xf numFmtId="0" fontId="41" fillId="0" borderId="7" xfId="0" applyFont="1" applyBorder="1" applyAlignment="1" applyProtection="1">
      <alignment horizontal="center" vertical="center"/>
    </xf>
    <xf numFmtId="0" fontId="21" fillId="0" borderId="7" xfId="0" applyFont="1" applyBorder="1" applyAlignment="1">
      <alignment horizontal="center" vertical="center"/>
    </xf>
    <xf numFmtId="169" fontId="22" fillId="0" borderId="7" xfId="0" applyNumberFormat="1" applyFont="1" applyBorder="1" applyAlignment="1" applyProtection="1">
      <alignment horizontal="left" vertical="center"/>
    </xf>
    <xf numFmtId="0" fontId="21" fillId="0" borderId="7" xfId="0" applyFont="1" applyBorder="1" applyAlignment="1">
      <alignment horizontal="left" vertical="center"/>
    </xf>
    <xf numFmtId="0" fontId="37" fillId="2" borderId="14" xfId="0" applyFont="1" applyFill="1" applyBorder="1" applyAlignment="1" applyProtection="1">
      <alignment vertical="justify"/>
    </xf>
    <xf numFmtId="0" fontId="37" fillId="2" borderId="8" xfId="0" applyFont="1" applyFill="1" applyBorder="1" applyAlignment="1" applyProtection="1">
      <alignment vertical="justify"/>
    </xf>
    <xf numFmtId="0" fontId="21" fillId="0" borderId="8" xfId="0" applyFont="1" applyBorder="1" applyAlignment="1"/>
    <xf numFmtId="0" fontId="21" fillId="0" borderId="12" xfId="0" applyFont="1" applyBorder="1" applyAlignment="1"/>
    <xf numFmtId="0" fontId="35" fillId="0" borderId="2"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6" fillId="0" borderId="9" xfId="0" applyFont="1" applyBorder="1" applyAlignment="1" applyProtection="1">
      <alignment horizontal="left" vertical="top" wrapText="1"/>
      <protection locked="0"/>
    </xf>
    <xf numFmtId="0" fontId="19" fillId="0" borderId="7" xfId="0" applyFont="1" applyBorder="1" applyAlignment="1" applyProtection="1">
      <alignment horizontal="center" vertical="center" wrapText="1"/>
    </xf>
    <xf numFmtId="0" fontId="29" fillId="0" borderId="7" xfId="0" applyFont="1" applyBorder="1" applyAlignment="1">
      <alignment horizontal="center" vertical="center" wrapText="1"/>
    </xf>
    <xf numFmtId="0" fontId="19" fillId="0" borderId="10" xfId="0" applyFont="1" applyBorder="1" applyAlignment="1" applyProtection="1">
      <alignment vertical="center" wrapText="1"/>
    </xf>
    <xf numFmtId="0" fontId="19" fillId="0" borderId="0" xfId="0" applyFont="1" applyBorder="1" applyAlignment="1" applyProtection="1">
      <alignment vertical="center" wrapText="1"/>
    </xf>
    <xf numFmtId="0" fontId="19" fillId="0" borderId="15" xfId="0" applyFont="1" applyBorder="1" applyAlignment="1" applyProtection="1">
      <alignment vertical="center" wrapText="1"/>
    </xf>
    <xf numFmtId="0" fontId="19" fillId="0" borderId="14" xfId="0" applyFont="1" applyBorder="1" applyAlignment="1" applyProtection="1">
      <alignment vertical="center"/>
    </xf>
    <xf numFmtId="0" fontId="19" fillId="0" borderId="8" xfId="0" applyFont="1" applyBorder="1" applyAlignment="1" applyProtection="1">
      <alignment vertical="center"/>
    </xf>
    <xf numFmtId="0" fontId="19" fillId="0" borderId="12" xfId="0" applyFont="1" applyBorder="1" applyAlignment="1" applyProtection="1">
      <alignment vertical="center"/>
    </xf>
    <xf numFmtId="0" fontId="42" fillId="0" borderId="0" xfId="0" applyFont="1" applyBorder="1" applyAlignment="1" applyProtection="1">
      <alignment horizontal="left" vertical="center"/>
      <protection locked="0"/>
    </xf>
    <xf numFmtId="0" fontId="42" fillId="0" borderId="15" xfId="0" applyFont="1" applyBorder="1" applyAlignment="1" applyProtection="1">
      <alignment horizontal="left" vertical="center"/>
      <protection locked="0"/>
    </xf>
    <xf numFmtId="14" fontId="40" fillId="0" borderId="14" xfId="0" applyNumberFormat="1" applyFont="1" applyBorder="1" applyAlignment="1" applyProtection="1">
      <alignment vertical="top" wrapText="1"/>
    </xf>
    <xf numFmtId="0" fontId="38" fillId="10" borderId="0" xfId="0" applyFont="1" applyFill="1" applyAlignment="1" applyProtection="1">
      <alignment horizontal="center"/>
    </xf>
    <xf numFmtId="0" fontId="39" fillId="10" borderId="0" xfId="0" applyFont="1" applyFill="1" applyAlignment="1" applyProtection="1">
      <alignment horizontal="center"/>
    </xf>
    <xf numFmtId="0" fontId="41" fillId="0" borderId="0" xfId="0" applyFont="1" applyAlignment="1" applyProtection="1">
      <alignment horizontal="center" vertical="center"/>
    </xf>
    <xf numFmtId="0" fontId="19" fillId="0" borderId="0" xfId="0" applyFont="1" applyAlignment="1" applyProtection="1"/>
    <xf numFmtId="0" fontId="19" fillId="0" borderId="0" xfId="0" applyFont="1" applyAlignment="1" applyProtection="1">
      <alignment horizontal="center" vertical="center" wrapText="1"/>
    </xf>
    <xf numFmtId="0" fontId="21" fillId="0" borderId="0" xfId="0" applyFont="1" applyAlignment="1">
      <alignment horizontal="center" vertical="center" wrapText="1"/>
    </xf>
    <xf numFmtId="0" fontId="40" fillId="0" borderId="7" xfId="0" applyFont="1" applyBorder="1" applyAlignment="1" applyProtection="1">
      <alignment horizontal="left" vertical="center" wrapText="1"/>
      <protection locked="0"/>
    </xf>
    <xf numFmtId="0" fontId="29" fillId="0" borderId="7" xfId="0" applyFont="1" applyBorder="1" applyAlignment="1">
      <alignment horizontal="left" vertical="center" wrapText="1"/>
    </xf>
    <xf numFmtId="0" fontId="19" fillId="0" borderId="1" xfId="0" applyFont="1" applyBorder="1" applyAlignment="1" applyProtection="1"/>
    <xf numFmtId="0" fontId="22" fillId="0" borderId="8" xfId="0" applyFont="1" applyBorder="1" applyAlignment="1" applyProtection="1">
      <alignment horizontal="center" vertical="center"/>
    </xf>
    <xf numFmtId="0" fontId="41" fillId="0" borderId="8" xfId="0" applyFont="1" applyBorder="1" applyAlignment="1" applyProtection="1">
      <alignment horizontal="center" vertical="center"/>
    </xf>
    <xf numFmtId="0" fontId="19" fillId="0" borderId="5"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0" fontId="19" fillId="0" borderId="13" xfId="0" applyFont="1" applyBorder="1" applyAlignment="1" applyProtection="1">
      <alignment horizontal="left" vertical="center" wrapText="1"/>
    </xf>
    <xf numFmtId="0" fontId="19" fillId="2" borderId="2" xfId="0" applyFont="1" applyFill="1" applyBorder="1" applyAlignment="1" applyProtection="1">
      <alignment horizontal="center" vertical="center"/>
    </xf>
    <xf numFmtId="0" fontId="21" fillId="0" borderId="0" xfId="0" applyFont="1" applyAlignment="1">
      <alignment horizontal="center" vertical="center"/>
    </xf>
    <xf numFmtId="0" fontId="19" fillId="0" borderId="0" xfId="0" applyFont="1" applyAlignment="1" applyProtection="1">
      <alignment vertical="top" wrapText="1"/>
    </xf>
    <xf numFmtId="0" fontId="25" fillId="0" borderId="0" xfId="0" applyFont="1" applyAlignment="1">
      <alignment vertical="top" wrapText="1"/>
    </xf>
    <xf numFmtId="0" fontId="43" fillId="0" borderId="0" xfId="0" applyFont="1" applyBorder="1" applyAlignment="1" applyProtection="1">
      <alignment vertical="top" wrapText="1"/>
    </xf>
    <xf numFmtId="0" fontId="19" fillId="0" borderId="0" xfId="0" applyFont="1" applyBorder="1" applyAlignment="1" applyProtection="1">
      <alignment vertical="top" wrapText="1"/>
    </xf>
    <xf numFmtId="0" fontId="37" fillId="2" borderId="14" xfId="0" applyFont="1" applyFill="1" applyBorder="1" applyAlignment="1" applyProtection="1">
      <alignment horizontal="center"/>
    </xf>
    <xf numFmtId="0" fontId="37" fillId="2" borderId="8" xfId="0" applyFont="1" applyFill="1" applyBorder="1" applyAlignment="1" applyProtection="1">
      <alignment horizontal="center"/>
    </xf>
    <xf numFmtId="0" fontId="37" fillId="2" borderId="12" xfId="0" applyFont="1" applyFill="1" applyBorder="1" applyAlignment="1" applyProtection="1">
      <alignment horizontal="center"/>
    </xf>
    <xf numFmtId="0" fontId="22" fillId="0" borderId="1" xfId="0" applyFont="1" applyBorder="1" applyAlignment="1" applyProtection="1">
      <alignment horizontal="center" vertical="center"/>
    </xf>
    <xf numFmtId="0" fontId="37" fillId="0" borderId="0" xfId="0" applyFont="1" applyBorder="1" applyAlignment="1" applyProtection="1">
      <alignment horizontal="left" vertical="justify"/>
    </xf>
    <xf numFmtId="0" fontId="19" fillId="0" borderId="0" xfId="0" applyFont="1" applyAlignment="1" applyProtection="1">
      <alignment wrapText="1"/>
    </xf>
    <xf numFmtId="0" fontId="25" fillId="0" borderId="0" xfId="0" applyFont="1" applyAlignment="1">
      <alignment wrapText="1"/>
    </xf>
    <xf numFmtId="0" fontId="39" fillId="0" borderId="7" xfId="0" applyFont="1" applyFill="1" applyBorder="1" applyAlignment="1" applyProtection="1">
      <alignment vertical="center"/>
      <protection locked="0"/>
    </xf>
    <xf numFmtId="0" fontId="21" fillId="0" borderId="0" xfId="0" applyFont="1" applyAlignment="1">
      <alignment wrapText="1"/>
    </xf>
    <xf numFmtId="0" fontId="40" fillId="0" borderId="8" xfId="0" applyFont="1" applyBorder="1" applyAlignment="1" applyProtection="1">
      <alignment vertical="top" wrapText="1"/>
    </xf>
    <xf numFmtId="0" fontId="40" fillId="0" borderId="12" xfId="0" applyFont="1" applyBorder="1" applyAlignment="1" applyProtection="1">
      <alignment vertical="top" wrapText="1"/>
    </xf>
    <xf numFmtId="0" fontId="37" fillId="2" borderId="14" xfId="0" applyFont="1" applyFill="1" applyBorder="1" applyAlignment="1" applyProtection="1">
      <alignment horizontal="center" wrapText="1"/>
    </xf>
    <xf numFmtId="0" fontId="37" fillId="2" borderId="8" xfId="0" applyFont="1" applyFill="1" applyBorder="1" applyAlignment="1" applyProtection="1">
      <alignment horizontal="center" wrapText="1"/>
    </xf>
    <xf numFmtId="0" fontId="37" fillId="2" borderId="12" xfId="0" applyFont="1" applyFill="1" applyBorder="1" applyAlignment="1" applyProtection="1">
      <alignment horizontal="center" wrapText="1"/>
    </xf>
    <xf numFmtId="0" fontId="22" fillId="0" borderId="0" xfId="0" applyFont="1" applyBorder="1" applyAlignment="1" applyProtection="1">
      <alignment horizontal="center" vertical="center"/>
    </xf>
    <xf numFmtId="0" fontId="19" fillId="0" borderId="5" xfId="0" applyFont="1" applyBorder="1" applyAlignment="1" applyProtection="1">
      <alignment vertical="center"/>
    </xf>
    <xf numFmtId="0" fontId="19" fillId="0" borderId="1" xfId="0" applyFont="1" applyBorder="1" applyAlignment="1" applyProtection="1">
      <alignment vertical="center"/>
    </xf>
    <xf numFmtId="0" fontId="19" fillId="0" borderId="13" xfId="0" applyFont="1" applyBorder="1" applyAlignment="1" applyProtection="1">
      <alignment vertical="center"/>
    </xf>
    <xf numFmtId="0" fontId="37" fillId="2" borderId="14" xfId="0" applyFont="1" applyFill="1" applyBorder="1" applyAlignment="1" applyProtection="1">
      <alignment horizontal="center" vertical="center"/>
    </xf>
    <xf numFmtId="0" fontId="37" fillId="2" borderId="8" xfId="0" applyFont="1" applyFill="1" applyBorder="1" applyAlignment="1" applyProtection="1">
      <alignment horizontal="center" vertical="center"/>
    </xf>
    <xf numFmtId="0" fontId="37" fillId="2" borderId="12" xfId="0" applyFont="1" applyFill="1" applyBorder="1" applyAlignment="1" applyProtection="1">
      <alignment horizontal="center" vertical="center"/>
    </xf>
    <xf numFmtId="49" fontId="22" fillId="0" borderId="8" xfId="0" applyNumberFormat="1" applyFont="1" applyBorder="1" applyAlignment="1" applyProtection="1">
      <alignment horizontal="center" vertical="center"/>
    </xf>
    <xf numFmtId="0" fontId="22" fillId="0" borderId="7" xfId="0" applyFont="1" applyBorder="1" applyAlignment="1" applyProtection="1">
      <alignment horizontal="center" vertical="center"/>
    </xf>
    <xf numFmtId="0" fontId="38" fillId="9" borderId="0" xfId="0" applyFont="1" applyFill="1" applyAlignment="1" applyProtection="1">
      <alignment horizontal="center"/>
    </xf>
    <xf numFmtId="0" fontId="39" fillId="9" borderId="0" xfId="0" applyFont="1" applyFill="1" applyAlignment="1" applyProtection="1"/>
    <xf numFmtId="0" fontId="40" fillId="0" borderId="14" xfId="0" applyFont="1" applyBorder="1" applyAlignment="1" applyProtection="1">
      <alignment vertical="center" wrapText="1"/>
    </xf>
    <xf numFmtId="0" fontId="36" fillId="0" borderId="8" xfId="0" applyFont="1" applyBorder="1" applyAlignment="1">
      <alignment vertical="center" wrapText="1"/>
    </xf>
    <xf numFmtId="0" fontId="36" fillId="0" borderId="12" xfId="0" applyFont="1" applyBorder="1" applyAlignment="1">
      <alignment vertical="center" wrapText="1"/>
    </xf>
    <xf numFmtId="0" fontId="19" fillId="0" borderId="5" xfId="0" applyFont="1" applyBorder="1" applyAlignment="1" applyProtection="1">
      <alignment wrapText="1"/>
    </xf>
    <xf numFmtId="0" fontId="29" fillId="0" borderId="1" xfId="0" applyFont="1" applyBorder="1" applyAlignment="1" applyProtection="1">
      <alignment wrapText="1"/>
    </xf>
    <xf numFmtId="0" fontId="29" fillId="0" borderId="13" xfId="0" applyFont="1" applyBorder="1" applyAlignment="1" applyProtection="1">
      <alignment wrapText="1"/>
    </xf>
    <xf numFmtId="0" fontId="19" fillId="2" borderId="2" xfId="0" applyFont="1" applyFill="1" applyBorder="1" applyAlignment="1" applyProtection="1">
      <alignment horizontal="center"/>
    </xf>
    <xf numFmtId="0" fontId="40" fillId="0" borderId="14" xfId="0" applyFont="1" applyBorder="1" applyAlignment="1" applyProtection="1">
      <alignment wrapText="1"/>
    </xf>
    <xf numFmtId="0" fontId="36" fillId="0" borderId="8" xfId="0" applyFont="1" applyBorder="1" applyAlignment="1">
      <alignment wrapText="1"/>
    </xf>
    <xf numFmtId="0" fontId="36" fillId="0" borderId="12" xfId="0" applyFont="1" applyBorder="1" applyAlignment="1">
      <alignment wrapText="1"/>
    </xf>
    <xf numFmtId="0" fontId="19" fillId="0" borderId="2" xfId="0" applyFont="1" applyBorder="1" applyAlignment="1" applyProtection="1">
      <alignment vertical="center" wrapText="1"/>
    </xf>
    <xf numFmtId="0" fontId="29" fillId="0" borderId="2" xfId="0" applyFont="1" applyBorder="1" applyAlignment="1" applyProtection="1">
      <alignment vertical="center" wrapText="1"/>
    </xf>
    <xf numFmtId="0" fontId="38" fillId="8" borderId="0" xfId="0" applyFont="1" applyFill="1" applyAlignment="1" applyProtection="1">
      <alignment horizontal="center"/>
    </xf>
    <xf numFmtId="0" fontId="39" fillId="8" borderId="0" xfId="0" applyFont="1" applyFill="1" applyAlignment="1" applyProtection="1"/>
    <xf numFmtId="0" fontId="19" fillId="0" borderId="2" xfId="0" applyFont="1" applyBorder="1" applyAlignment="1" applyProtection="1">
      <alignment vertical="center"/>
    </xf>
    <xf numFmtId="0" fontId="19" fillId="0" borderId="2" xfId="0" applyFont="1" applyBorder="1" applyAlignment="1" applyProtection="1"/>
    <xf numFmtId="0" fontId="29" fillId="0" borderId="2" xfId="0" applyFont="1" applyBorder="1" applyAlignment="1" applyProtection="1"/>
    <xf numFmtId="0" fontId="29" fillId="0" borderId="1" xfId="0" applyFont="1" applyBorder="1" applyAlignment="1" applyProtection="1">
      <alignment vertical="center"/>
    </xf>
    <xf numFmtId="0" fontId="29" fillId="0" borderId="13" xfId="0" applyFont="1" applyBorder="1" applyAlignment="1" applyProtection="1">
      <alignment vertical="center"/>
    </xf>
    <xf numFmtId="0" fontId="38" fillId="0" borderId="8" xfId="0" applyFont="1" applyBorder="1" applyAlignment="1" applyProtection="1">
      <alignment horizontal="center"/>
    </xf>
    <xf numFmtId="0" fontId="38" fillId="0" borderId="8" xfId="0" applyFont="1" applyBorder="1" applyAlignment="1" applyProtection="1">
      <alignment horizontal="center" vertical="center"/>
    </xf>
    <xf numFmtId="0" fontId="29" fillId="0" borderId="15" xfId="0" applyFont="1" applyBorder="1" applyAlignment="1" applyProtection="1">
      <alignment vertical="center" wrapText="1"/>
    </xf>
    <xf numFmtId="0" fontId="38" fillId="13" borderId="0" xfId="0" applyFont="1" applyFill="1" applyAlignment="1" applyProtection="1">
      <alignment horizontal="center" vertical="center"/>
    </xf>
    <xf numFmtId="0" fontId="39" fillId="13" borderId="0" xfId="0" applyFont="1" applyFill="1" applyAlignment="1" applyProtection="1">
      <alignment vertical="center"/>
    </xf>
    <xf numFmtId="0" fontId="41" fillId="0" borderId="8" xfId="0" applyFont="1" applyBorder="1" applyAlignment="1" applyProtection="1">
      <alignment vertical="center"/>
    </xf>
    <xf numFmtId="0" fontId="41" fillId="0" borderId="7" xfId="0" applyFont="1" applyBorder="1" applyAlignment="1" applyProtection="1">
      <alignment vertical="center"/>
    </xf>
    <xf numFmtId="0" fontId="36" fillId="0" borderId="2" xfId="0" applyFont="1" applyBorder="1" applyAlignment="1" applyProtection="1">
      <alignment horizontal="left" vertical="top" wrapText="1"/>
      <protection locked="0"/>
    </xf>
    <xf numFmtId="0" fontId="21" fillId="0" borderId="8" xfId="0" applyFont="1" applyBorder="1" applyAlignment="1" applyProtection="1">
      <alignment vertical="center"/>
    </xf>
    <xf numFmtId="0" fontId="19" fillId="0" borderId="2" xfId="0" applyFont="1" applyFill="1" applyBorder="1" applyAlignment="1" applyProtection="1">
      <alignment vertical="center" wrapText="1"/>
    </xf>
    <xf numFmtId="0" fontId="29" fillId="0" borderId="2" xfId="0" applyFont="1" applyFill="1" applyBorder="1" applyAlignment="1" applyProtection="1">
      <alignment vertical="center" wrapText="1"/>
    </xf>
    <xf numFmtId="0" fontId="22" fillId="7" borderId="0" xfId="0" applyFont="1" applyFill="1" applyAlignment="1" applyProtection="1">
      <alignment horizontal="center" vertical="center"/>
    </xf>
    <xf numFmtId="0" fontId="41" fillId="7" borderId="0" xfId="0" applyFont="1" applyFill="1" applyAlignment="1" applyProtection="1">
      <alignment horizontal="center" vertical="center"/>
    </xf>
    <xf numFmtId="0" fontId="41" fillId="0" borderId="0" xfId="0" applyFont="1" applyAlignment="1" applyProtection="1">
      <alignment horizontal="center"/>
    </xf>
    <xf numFmtId="0" fontId="22" fillId="0" borderId="1" xfId="0" applyFont="1" applyBorder="1" applyAlignment="1" applyProtection="1">
      <alignment horizontal="center"/>
    </xf>
    <xf numFmtId="0" fontId="19" fillId="0" borderId="0" xfId="0" applyFont="1" applyAlignment="1" applyProtection="1">
      <alignment vertical="center"/>
    </xf>
    <xf numFmtId="0" fontId="19" fillId="0" borderId="0" xfId="0" applyFont="1"/>
    <xf numFmtId="0" fontId="19" fillId="0" borderId="15" xfId="0" applyFont="1" applyBorder="1"/>
    <xf numFmtId="0" fontId="19" fillId="0" borderId="0" xfId="0" applyFont="1" applyBorder="1" applyProtection="1"/>
    <xf numFmtId="0" fontId="19" fillId="0" borderId="15" xfId="0" applyFont="1" applyBorder="1" applyProtection="1"/>
    <xf numFmtId="0" fontId="19" fillId="0" borderId="0" xfId="0" applyFont="1" applyAlignment="1"/>
    <xf numFmtId="0" fontId="19" fillId="0" borderId="0" xfId="0" applyFont="1" applyAlignment="1" applyProtection="1">
      <alignment horizontal="left"/>
    </xf>
    <xf numFmtId="0" fontId="19" fillId="0" borderId="0" xfId="0" applyFont="1" applyBorder="1" applyAlignment="1" applyProtection="1"/>
    <xf numFmtId="0" fontId="21" fillId="0" borderId="0" xfId="0" applyFont="1" applyBorder="1" applyAlignment="1" applyProtection="1"/>
    <xf numFmtId="0" fontId="19" fillId="2" borderId="3" xfId="0" applyFont="1" applyFill="1" applyBorder="1" applyAlignment="1" applyProtection="1">
      <alignment horizontal="center" vertical="center"/>
    </xf>
    <xf numFmtId="0" fontId="19" fillId="2" borderId="16" xfId="0" applyFont="1" applyFill="1" applyBorder="1" applyAlignment="1" applyProtection="1">
      <alignment horizontal="center" vertical="center"/>
    </xf>
    <xf numFmtId="0" fontId="40" fillId="0" borderId="11" xfId="0" applyFont="1" applyBorder="1" applyAlignment="1" applyProtection="1">
      <alignment vertical="top" wrapText="1"/>
      <protection locked="0"/>
    </xf>
    <xf numFmtId="0" fontId="40" fillId="0" borderId="19" xfId="0" applyFont="1" applyBorder="1" applyAlignment="1" applyProtection="1">
      <alignment vertical="top" wrapText="1"/>
      <protection locked="0"/>
    </xf>
    <xf numFmtId="0" fontId="38" fillId="6" borderId="0" xfId="0" applyFont="1" applyFill="1" applyAlignment="1" applyProtection="1">
      <alignment horizontal="center" vertical="center"/>
    </xf>
    <xf numFmtId="0" fontId="39" fillId="6" borderId="0" xfId="0" applyFont="1" applyFill="1" applyAlignment="1" applyProtection="1">
      <alignment vertical="center"/>
    </xf>
    <xf numFmtId="0" fontId="21" fillId="0" borderId="0" xfId="0" applyFont="1" applyAlignment="1" applyProtection="1">
      <alignment wrapText="1"/>
    </xf>
    <xf numFmtId="49" fontId="19" fillId="0" borderId="3" xfId="0" applyNumberFormat="1" applyFont="1" applyBorder="1" applyAlignment="1" applyProtection="1">
      <alignment horizontal="center" vertical="center"/>
    </xf>
    <xf numFmtId="0" fontId="29" fillId="0" borderId="16" xfId="0" applyFont="1" applyBorder="1" applyAlignment="1" applyProtection="1">
      <alignment horizontal="center" vertical="center"/>
    </xf>
    <xf numFmtId="0" fontId="19" fillId="0" borderId="16" xfId="0" applyFont="1" applyBorder="1" applyAlignment="1" applyProtection="1">
      <alignment horizontal="center" vertical="center"/>
      <protection locked="0"/>
    </xf>
    <xf numFmtId="0" fontId="19" fillId="0" borderId="10" xfId="0" applyFont="1" applyBorder="1" applyAlignment="1" applyProtection="1">
      <alignment horizontal="center"/>
    </xf>
    <xf numFmtId="0" fontId="19" fillId="0" borderId="0" xfId="0" applyFont="1" applyBorder="1" applyAlignment="1" applyProtection="1">
      <alignment horizontal="center"/>
    </xf>
    <xf numFmtId="0" fontId="29" fillId="0" borderId="0" xfId="0" applyFont="1" applyBorder="1" applyAlignment="1" applyProtection="1">
      <alignment horizontal="center"/>
    </xf>
    <xf numFmtId="0" fontId="29" fillId="0" borderId="15" xfId="0" applyFont="1" applyBorder="1" applyAlignment="1" applyProtection="1">
      <alignment horizontal="center"/>
    </xf>
    <xf numFmtId="0" fontId="40" fillId="0" borderId="18" xfId="0" applyFont="1" applyBorder="1" applyAlignment="1" applyProtection="1">
      <alignment vertical="top" wrapText="1"/>
      <protection locked="0"/>
    </xf>
    <xf numFmtId="49" fontId="19" fillId="0" borderId="5" xfId="0" applyNumberFormat="1" applyFont="1" applyBorder="1" applyAlignment="1" applyProtection="1">
      <alignment horizontal="center" vertical="center"/>
    </xf>
    <xf numFmtId="49" fontId="19" fillId="0" borderId="10" xfId="0" applyNumberFormat="1"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15" xfId="0" applyFont="1" applyBorder="1" applyAlignment="1" applyProtection="1">
      <alignment horizontal="center" vertical="center"/>
    </xf>
    <xf numFmtId="0" fontId="29" fillId="0" borderId="8" xfId="0" applyFont="1" applyBorder="1" applyAlignment="1" applyProtection="1">
      <alignment vertical="center"/>
    </xf>
    <xf numFmtId="0" fontId="29" fillId="0" borderId="12" xfId="0" applyFont="1" applyBorder="1" applyAlignment="1" applyProtection="1">
      <alignment vertical="center"/>
    </xf>
    <xf numFmtId="0" fontId="37" fillId="2" borderId="14" xfId="0" applyFont="1" applyFill="1" applyBorder="1" applyAlignment="1" applyProtection="1">
      <alignment vertical="center"/>
    </xf>
    <xf numFmtId="0" fontId="37" fillId="2" borderId="8" xfId="0" applyFont="1" applyFill="1" applyBorder="1" applyAlignment="1" applyProtection="1">
      <alignment vertical="center"/>
    </xf>
    <xf numFmtId="0" fontId="21" fillId="0" borderId="8" xfId="0" applyFont="1" applyBorder="1" applyAlignment="1">
      <alignment vertical="center"/>
    </xf>
    <xf numFmtId="0" fontId="21" fillId="0" borderId="12" xfId="0" applyFont="1" applyBorder="1" applyAlignment="1">
      <alignment vertical="center"/>
    </xf>
    <xf numFmtId="0" fontId="58" fillId="0" borderId="7" xfId="0" applyFont="1" applyBorder="1" applyAlignment="1" applyProtection="1">
      <alignment horizontal="center"/>
    </xf>
    <xf numFmtId="0" fontId="36" fillId="0" borderId="6" xfId="0" applyFont="1" applyBorder="1" applyAlignment="1" applyProtection="1">
      <alignment vertical="top" wrapText="1"/>
      <protection locked="0"/>
    </xf>
    <xf numFmtId="0" fontId="36" fillId="0" borderId="7" xfId="0" applyFont="1" applyBorder="1" applyAlignment="1" applyProtection="1">
      <alignment vertical="top" wrapText="1"/>
      <protection locked="0"/>
    </xf>
    <xf numFmtId="0" fontId="36" fillId="0" borderId="9" xfId="0" applyFont="1" applyBorder="1" applyAlignment="1" applyProtection="1">
      <alignment vertical="top" wrapText="1"/>
      <protection locked="0"/>
    </xf>
    <xf numFmtId="0" fontId="36" fillId="0" borderId="2" xfId="0" applyFont="1" applyBorder="1" applyAlignment="1" applyProtection="1">
      <alignment vertical="top" wrapText="1"/>
      <protection locked="0"/>
    </xf>
    <xf numFmtId="0" fontId="58" fillId="0" borderId="0" xfId="0" applyFont="1" applyAlignment="1" applyProtection="1">
      <alignment horizontal="center"/>
    </xf>
    <xf numFmtId="0" fontId="59" fillId="0" borderId="0" xfId="0" applyFont="1" applyAlignment="1" applyProtection="1"/>
    <xf numFmtId="0" fontId="13" fillId="0" borderId="0" xfId="0" applyFont="1" applyAlignment="1" applyProtection="1">
      <alignment horizontal="center" vertical="center" wrapText="1"/>
    </xf>
    <xf numFmtId="0" fontId="60" fillId="0" borderId="7" xfId="0" applyFont="1" applyBorder="1" applyAlignment="1" applyProtection="1">
      <alignment horizontal="left" vertical="center"/>
    </xf>
    <xf numFmtId="0" fontId="7" fillId="0" borderId="8" xfId="0" applyFont="1" applyBorder="1" applyAlignment="1" applyProtection="1">
      <alignment horizontal="left" vertical="center"/>
    </xf>
    <xf numFmtId="0" fontId="60" fillId="0" borderId="14" xfId="0" applyFont="1" applyFill="1" applyBorder="1" applyAlignment="1" applyProtection="1">
      <alignment horizontal="left"/>
    </xf>
    <xf numFmtId="0" fontId="60" fillId="0" borderId="8" xfId="0" applyFont="1" applyFill="1" applyBorder="1" applyAlignment="1" applyProtection="1">
      <alignment horizontal="left"/>
    </xf>
    <xf numFmtId="0" fontId="60" fillId="0" borderId="12" xfId="0" applyFont="1" applyFill="1" applyBorder="1" applyAlignment="1" applyProtection="1">
      <alignment horizontal="left"/>
    </xf>
    <xf numFmtId="0" fontId="61" fillId="0" borderId="7" xfId="0" applyFont="1" applyBorder="1" applyAlignment="1" applyProtection="1">
      <alignment horizontal="center" vertical="center"/>
    </xf>
    <xf numFmtId="0" fontId="61" fillId="0" borderId="8" xfId="0" applyFont="1" applyBorder="1" applyAlignment="1" applyProtection="1">
      <alignment horizontal="center" vertical="center"/>
    </xf>
    <xf numFmtId="0" fontId="60" fillId="2" borderId="14" xfId="0" applyFont="1" applyFill="1" applyBorder="1" applyAlignment="1" applyProtection="1">
      <alignment horizontal="center"/>
    </xf>
    <xf numFmtId="0" fontId="60" fillId="2" borderId="8" xfId="0" applyFont="1" applyFill="1" applyBorder="1" applyAlignment="1" applyProtection="1">
      <alignment horizontal="center"/>
    </xf>
    <xf numFmtId="0" fontId="60" fillId="2" borderId="12" xfId="0" applyFont="1" applyFill="1" applyBorder="1" applyAlignment="1" applyProtection="1">
      <alignment horizontal="center"/>
    </xf>
    <xf numFmtId="0" fontId="5" fillId="0" borderId="1" xfId="0" applyFont="1" applyBorder="1" applyAlignment="1" applyProtection="1"/>
    <xf numFmtId="0" fontId="40" fillId="0" borderId="14" xfId="0" applyFont="1" applyBorder="1" applyAlignment="1" applyProtection="1">
      <alignment horizontal="left" vertical="center" wrapText="1"/>
    </xf>
    <xf numFmtId="0" fontId="36" fillId="0" borderId="8" xfId="0" applyFont="1" applyBorder="1" applyAlignment="1" applyProtection="1">
      <alignment horizontal="left" vertical="center" wrapText="1"/>
    </xf>
    <xf numFmtId="0" fontId="36" fillId="0" borderId="12" xfId="0" applyFont="1" applyBorder="1" applyAlignment="1" applyProtection="1">
      <alignment horizontal="left" vertical="center" wrapText="1"/>
    </xf>
    <xf numFmtId="0" fontId="37" fillId="0" borderId="0" xfId="0" applyFont="1" applyAlignment="1" applyProtection="1"/>
    <xf numFmtId="0" fontId="37" fillId="0" borderId="0" xfId="0" applyFont="1" applyAlignment="1" applyProtection="1">
      <alignment horizontal="center" vertical="center"/>
    </xf>
    <xf numFmtId="0" fontId="40" fillId="0" borderId="0" xfId="0" applyFont="1" applyAlignment="1" applyProtection="1">
      <alignment horizontal="left"/>
    </xf>
    <xf numFmtId="0" fontId="29" fillId="0" borderId="0" xfId="0" applyFont="1" applyAlignment="1" applyProtection="1">
      <alignment horizontal="left"/>
    </xf>
    <xf numFmtId="0" fontId="21" fillId="0" borderId="0" xfId="0" applyFont="1" applyProtection="1"/>
    <xf numFmtId="0" fontId="40" fillId="0" borderId="0" xfId="0" applyFont="1" applyBorder="1" applyAlignment="1" applyProtection="1">
      <alignment horizontal="left" vertical="center" wrapText="1"/>
    </xf>
    <xf numFmtId="0" fontId="40" fillId="0" borderId="5" xfId="0" applyFont="1" applyBorder="1" applyAlignment="1" applyProtection="1">
      <alignment horizontal="left" vertical="center" wrapText="1"/>
    </xf>
    <xf numFmtId="0" fontId="40" fillId="0" borderId="1" xfId="0" applyFont="1" applyBorder="1" applyAlignment="1" applyProtection="1">
      <alignment horizontal="left" vertical="center" wrapText="1"/>
    </xf>
    <xf numFmtId="0" fontId="40" fillId="0" borderId="13" xfId="0" applyFont="1" applyBorder="1" applyAlignment="1" applyProtection="1">
      <alignment horizontal="left" vertical="center" wrapText="1"/>
    </xf>
    <xf numFmtId="0" fontId="40" fillId="0" borderId="8" xfId="0" applyFont="1" applyBorder="1" applyAlignment="1" applyProtection="1">
      <alignment horizontal="left" vertical="center" wrapText="1"/>
    </xf>
    <xf numFmtId="0" fontId="40" fillId="0" borderId="12" xfId="0" applyFont="1" applyBorder="1" applyAlignment="1" applyProtection="1">
      <alignment horizontal="left" vertical="center" wrapText="1"/>
    </xf>
    <xf numFmtId="0" fontId="40" fillId="0" borderId="2" xfId="0" applyFont="1" applyBorder="1" applyAlignment="1" applyProtection="1">
      <alignment horizontal="left" vertical="center" wrapText="1"/>
    </xf>
    <xf numFmtId="0" fontId="21" fillId="0" borderId="0" xfId="0" applyFont="1" applyAlignment="1" applyProtection="1"/>
    <xf numFmtId="0" fontId="20" fillId="0" borderId="0" xfId="0" applyFont="1" applyBorder="1" applyAlignment="1" applyProtection="1">
      <alignment horizontal="left" vertical="center"/>
    </xf>
    <xf numFmtId="0" fontId="20" fillId="0" borderId="15" xfId="0" applyFont="1" applyBorder="1" applyAlignment="1" applyProtection="1">
      <alignment horizontal="left" vertical="center"/>
    </xf>
    <xf numFmtId="0" fontId="19" fillId="0" borderId="10" xfId="0" applyFont="1" applyBorder="1" applyAlignment="1" applyProtection="1">
      <alignment horizontal="left" wrapText="1"/>
    </xf>
    <xf numFmtId="0" fontId="19" fillId="0" borderId="0" xfId="0" applyFont="1" applyBorder="1" applyAlignment="1" applyProtection="1">
      <alignment horizontal="left" wrapText="1"/>
    </xf>
    <xf numFmtId="0" fontId="19" fillId="0" borderId="15" xfId="0" applyFont="1" applyBorder="1" applyAlignment="1" applyProtection="1">
      <alignment horizontal="left" wrapText="1"/>
    </xf>
    <xf numFmtId="0" fontId="21" fillId="0" borderId="15" xfId="0" applyFont="1" applyBorder="1" applyProtection="1"/>
    <xf numFmtId="0" fontId="37" fillId="0" borderId="0" xfId="0" applyFont="1" applyBorder="1" applyProtection="1"/>
    <xf numFmtId="0" fontId="37" fillId="0" borderId="15" xfId="0" applyFont="1" applyBorder="1" applyProtection="1"/>
    <xf numFmtId="0" fontId="38" fillId="0" borderId="0" xfId="0" applyFont="1" applyAlignment="1" applyProtection="1">
      <alignment horizontal="center"/>
    </xf>
    <xf numFmtId="0" fontId="39" fillId="0" borderId="0" xfId="0" applyFont="1" applyAlignment="1" applyProtection="1">
      <alignment horizontal="center"/>
    </xf>
    <xf numFmtId="0" fontId="21" fillId="0" borderId="1" xfId="0" applyFont="1" applyBorder="1" applyAlignment="1" applyProtection="1">
      <alignment vertical="center" wrapText="1"/>
    </xf>
    <xf numFmtId="0" fontId="21" fillId="0" borderId="13" xfId="0" applyFont="1" applyBorder="1" applyAlignment="1" applyProtection="1">
      <alignment vertical="center" wrapText="1"/>
    </xf>
    <xf numFmtId="0" fontId="19" fillId="0" borderId="4" xfId="0" applyFont="1" applyBorder="1" applyAlignment="1" applyProtection="1">
      <alignment horizontal="center" vertical="center"/>
    </xf>
    <xf numFmtId="0" fontId="21" fillId="0" borderId="0" xfId="0" applyFont="1" applyAlignment="1" applyProtection="1">
      <alignment horizontal="center"/>
    </xf>
    <xf numFmtId="0" fontId="37" fillId="0" borderId="0" xfId="0" applyFont="1" applyAlignment="1" applyProtection="1">
      <alignment horizontal="center" vertical="top" wrapText="1"/>
    </xf>
    <xf numFmtId="0" fontId="26" fillId="0" borderId="0" xfId="0" applyFont="1" applyAlignment="1" applyProtection="1">
      <alignment horizontal="center" wrapText="1"/>
    </xf>
    <xf numFmtId="0" fontId="22" fillId="0" borderId="0" xfId="0" applyFont="1" applyAlignment="1" applyProtection="1"/>
    <xf numFmtId="0" fontId="21" fillId="0" borderId="5" xfId="0" applyFont="1" applyBorder="1" applyAlignment="1" applyProtection="1">
      <alignment vertical="top" wrapText="1"/>
    </xf>
    <xf numFmtId="0" fontId="21" fillId="0" borderId="1" xfId="0" applyFont="1" applyBorder="1" applyAlignment="1" applyProtection="1">
      <alignment vertical="top" wrapText="1"/>
    </xf>
    <xf numFmtId="0" fontId="21" fillId="0" borderId="13" xfId="0" applyFont="1" applyBorder="1" applyAlignment="1" applyProtection="1">
      <alignment vertical="top" wrapText="1"/>
    </xf>
    <xf numFmtId="0" fontId="21" fillId="0" borderId="10" xfId="0" applyFont="1" applyBorder="1" applyAlignment="1" applyProtection="1">
      <alignment vertical="top" wrapText="1"/>
    </xf>
    <xf numFmtId="0" fontId="21" fillId="0" borderId="0" xfId="0" applyFont="1" applyBorder="1" applyAlignment="1" applyProtection="1">
      <alignment vertical="top" wrapText="1"/>
    </xf>
    <xf numFmtId="0" fontId="21" fillId="0" borderId="15" xfId="0" applyFont="1" applyBorder="1" applyAlignment="1" applyProtection="1">
      <alignment vertical="top" wrapText="1"/>
    </xf>
    <xf numFmtId="0" fontId="21" fillId="0" borderId="6" xfId="0" applyFont="1" applyBorder="1" applyAlignment="1" applyProtection="1">
      <alignment vertical="top" wrapText="1"/>
    </xf>
    <xf numFmtId="0" fontId="21" fillId="0" borderId="7" xfId="0" applyFont="1" applyBorder="1" applyAlignment="1" applyProtection="1">
      <alignment vertical="top" wrapText="1"/>
    </xf>
    <xf numFmtId="0" fontId="21" fillId="0" borderId="9" xfId="0" applyFont="1" applyBorder="1" applyAlignment="1" applyProtection="1">
      <alignment vertical="top" wrapText="1"/>
    </xf>
    <xf numFmtId="0" fontId="21" fillId="0" borderId="7" xfId="0" applyFont="1" applyBorder="1" applyAlignment="1" applyProtection="1"/>
    <xf numFmtId="0" fontId="37" fillId="0" borderId="0" xfId="0" applyFont="1" applyAlignment="1" applyProtection="1">
      <alignment horizontal="left"/>
    </xf>
    <xf numFmtId="170" fontId="44" fillId="0" borderId="0" xfId="0" applyNumberFormat="1" applyFont="1" applyBorder="1" applyAlignment="1" applyProtection="1">
      <alignment horizontal="center"/>
    </xf>
    <xf numFmtId="0" fontId="40" fillId="0" borderId="0" xfId="0" applyFont="1" applyAlignment="1" applyProtection="1">
      <alignment horizontal="left" wrapText="1"/>
    </xf>
    <xf numFmtId="0" fontId="40" fillId="0" borderId="0" xfId="0" applyFont="1" applyBorder="1" applyAlignment="1" applyProtection="1">
      <alignment horizontal="left" vertical="center"/>
    </xf>
    <xf numFmtId="0" fontId="40" fillId="0" borderId="15" xfId="0" applyFont="1" applyBorder="1" applyAlignment="1" applyProtection="1">
      <alignment horizontal="left" vertical="center"/>
    </xf>
    <xf numFmtId="169" fontId="19" fillId="0" borderId="7" xfId="0" applyNumberFormat="1" applyFont="1" applyBorder="1" applyAlignment="1" applyProtection="1">
      <alignment horizontal="center" vertical="center"/>
    </xf>
    <xf numFmtId="0" fontId="21" fillId="0" borderId="0" xfId="0" applyFont="1" applyBorder="1" applyProtection="1"/>
    <xf numFmtId="0" fontId="39" fillId="0" borderId="7" xfId="0" applyFont="1" applyBorder="1" applyAlignment="1" applyProtection="1">
      <alignment horizontal="left" vertical="center"/>
    </xf>
    <xf numFmtId="0" fontId="40" fillId="0" borderId="7" xfId="0" applyFont="1" applyBorder="1" applyAlignment="1" applyProtection="1">
      <alignment horizontal="left" vertical="center" wrapText="1"/>
    </xf>
    <xf numFmtId="0" fontId="21" fillId="0" borderId="0" xfId="0" applyFont="1" applyAlignment="1" applyProtection="1">
      <alignment horizontal="center" vertical="center" wrapText="1"/>
    </xf>
    <xf numFmtId="0" fontId="21" fillId="0" borderId="7" xfId="0" applyFont="1" applyBorder="1" applyAlignment="1">
      <alignment horizontal="left" vertical="center" wrapText="1"/>
    </xf>
    <xf numFmtId="0" fontId="21" fillId="0" borderId="10" xfId="0" applyFont="1" applyBorder="1" applyAlignment="1" applyProtection="1">
      <alignment horizontal="center"/>
    </xf>
    <xf numFmtId="0" fontId="21" fillId="0" borderId="0" xfId="0" applyFont="1" applyBorder="1" applyAlignment="1" applyProtection="1">
      <alignment horizontal="center"/>
    </xf>
    <xf numFmtId="0" fontId="21" fillId="0" borderId="15" xfId="0" applyFont="1" applyBorder="1" applyAlignment="1" applyProtection="1">
      <alignment horizontal="center"/>
    </xf>
    <xf numFmtId="0" fontId="21" fillId="0" borderId="6" xfId="0" applyFont="1" applyBorder="1" applyAlignment="1" applyProtection="1">
      <alignment horizontal="center"/>
    </xf>
    <xf numFmtId="0" fontId="21" fillId="0" borderId="7" xfId="0" applyFont="1" applyBorder="1" applyAlignment="1" applyProtection="1">
      <alignment horizontal="center"/>
    </xf>
    <xf numFmtId="0" fontId="21" fillId="0" borderId="9" xfId="0" applyFont="1" applyBorder="1" applyAlignment="1" applyProtection="1">
      <alignment horizontal="center"/>
    </xf>
    <xf numFmtId="49" fontId="22" fillId="0" borderId="0" xfId="0" applyNumberFormat="1" applyFont="1" applyBorder="1" applyAlignment="1" applyProtection="1">
      <alignment horizontal="center" vertical="center"/>
    </xf>
    <xf numFmtId="0" fontId="20" fillId="0" borderId="14" xfId="0" applyFont="1" applyBorder="1" applyAlignment="1" applyProtection="1">
      <alignment horizontal="left" vertical="center" wrapText="1"/>
    </xf>
    <xf numFmtId="0" fontId="20" fillId="0" borderId="8" xfId="0" applyFont="1" applyBorder="1" applyAlignment="1" applyProtection="1">
      <alignment horizontal="left" vertical="center" wrapText="1"/>
    </xf>
    <xf numFmtId="0" fontId="20" fillId="0" borderId="12" xfId="0" applyFont="1" applyBorder="1" applyAlignment="1" applyProtection="1">
      <alignment horizontal="left" vertical="center" wrapText="1"/>
    </xf>
    <xf numFmtId="0" fontId="40" fillId="0" borderId="10" xfId="0" applyFont="1" applyBorder="1" applyAlignment="1" applyProtection="1">
      <alignment horizontal="left" vertical="center" wrapText="1"/>
    </xf>
    <xf numFmtId="0" fontId="40" fillId="0" borderId="15" xfId="0" applyFont="1" applyBorder="1" applyAlignment="1" applyProtection="1">
      <alignment horizontal="left" vertical="center" wrapText="1"/>
    </xf>
    <xf numFmtId="0" fontId="21" fillId="0" borderId="5" xfId="0" applyFont="1" applyBorder="1" applyAlignment="1" applyProtection="1">
      <alignment horizontal="center"/>
    </xf>
    <xf numFmtId="0" fontId="21" fillId="0" borderId="1" xfId="0" applyFont="1" applyBorder="1" applyAlignment="1" applyProtection="1">
      <alignment horizontal="center"/>
    </xf>
    <xf numFmtId="0" fontId="21" fillId="0" borderId="13" xfId="0" applyFont="1" applyBorder="1" applyAlignment="1" applyProtection="1">
      <alignment horizontal="center"/>
    </xf>
    <xf numFmtId="0" fontId="21" fillId="0" borderId="0" xfId="0" applyFont="1" applyAlignment="1" applyProtection="1">
      <alignment horizontal="center" vertical="center"/>
    </xf>
    <xf numFmtId="0" fontId="25" fillId="0" borderId="0" xfId="0" applyFont="1" applyAlignment="1" applyProtection="1">
      <alignment wrapText="1"/>
    </xf>
    <xf numFmtId="0" fontId="25" fillId="0" borderId="0" xfId="0" applyFont="1" applyAlignment="1" applyProtection="1">
      <alignment vertical="top" wrapText="1"/>
    </xf>
    <xf numFmtId="0" fontId="19" fillId="0" borderId="14" xfId="0" applyFont="1" applyBorder="1" applyAlignment="1" applyProtection="1">
      <alignment horizontal="left" vertical="center" wrapText="1"/>
    </xf>
    <xf numFmtId="0" fontId="19" fillId="0" borderId="8" xfId="0" applyFont="1" applyBorder="1" applyAlignment="1" applyProtection="1">
      <alignment horizontal="left" vertical="center" wrapText="1"/>
    </xf>
    <xf numFmtId="0" fontId="19" fillId="0" borderId="12" xfId="0" applyFont="1" applyBorder="1" applyAlignment="1" applyProtection="1">
      <alignment horizontal="left" vertical="center" wrapText="1"/>
    </xf>
    <xf numFmtId="0" fontId="19" fillId="0" borderId="1" xfId="0" applyFont="1" applyBorder="1" applyAlignment="1" applyProtection="1">
      <alignment wrapText="1"/>
    </xf>
    <xf numFmtId="0" fontId="19" fillId="0" borderId="13" xfId="0" applyFont="1" applyBorder="1" applyAlignment="1" applyProtection="1">
      <alignment wrapText="1"/>
    </xf>
    <xf numFmtId="0" fontId="45" fillId="0" borderId="0" xfId="0" applyFont="1" applyAlignment="1" applyProtection="1">
      <alignment horizontal="left" vertical="center" wrapText="1"/>
    </xf>
    <xf numFmtId="0" fontId="37" fillId="0" borderId="0" xfId="0" applyFont="1" applyAlignment="1" applyProtection="1">
      <alignment horizontal="left" vertical="center" wrapText="1"/>
    </xf>
    <xf numFmtId="0" fontId="39" fillId="0" borderId="0" xfId="0" applyFont="1" applyAlignment="1" applyProtection="1"/>
    <xf numFmtId="0" fontId="21" fillId="0" borderId="0" xfId="0" applyFont="1" applyAlignment="1" applyProtection="1">
      <alignment vertical="center"/>
    </xf>
    <xf numFmtId="0" fontId="21" fillId="0" borderId="14" xfId="0" applyFont="1" applyBorder="1" applyAlignment="1" applyProtection="1"/>
    <xf numFmtId="0" fontId="38" fillId="0" borderId="0" xfId="2" applyFont="1" applyAlignment="1" applyProtection="1">
      <alignment horizontal="center"/>
    </xf>
    <xf numFmtId="0" fontId="39" fillId="0" borderId="0" xfId="2" applyFont="1" applyAlignment="1" applyProtection="1"/>
    <xf numFmtId="0" fontId="22" fillId="0" borderId="7" xfId="2" applyFont="1" applyBorder="1" applyAlignment="1" applyProtection="1">
      <alignment horizontal="center" vertical="center"/>
    </xf>
    <xf numFmtId="0" fontId="19" fillId="2" borderId="2" xfId="2" applyFont="1" applyFill="1" applyBorder="1" applyAlignment="1" applyProtection="1">
      <alignment horizontal="center"/>
    </xf>
    <xf numFmtId="0" fontId="19" fillId="0" borderId="2" xfId="2" applyFont="1" applyBorder="1" applyAlignment="1" applyProtection="1">
      <alignment vertical="center" wrapText="1"/>
    </xf>
    <xf numFmtId="0" fontId="29" fillId="0" borderId="2" xfId="2" applyFont="1" applyBorder="1" applyAlignment="1" applyProtection="1">
      <alignment vertical="center" wrapText="1"/>
    </xf>
    <xf numFmtId="0" fontId="40" fillId="0" borderId="2" xfId="2" applyFont="1" applyBorder="1" applyAlignment="1" applyProtection="1">
      <alignment horizontal="left" vertical="center" wrapText="1"/>
    </xf>
    <xf numFmtId="0" fontId="36" fillId="0" borderId="2" xfId="2" applyFont="1" applyBorder="1" applyAlignment="1" applyProtection="1">
      <alignment horizontal="left" vertical="center" wrapText="1"/>
    </xf>
    <xf numFmtId="0" fontId="22" fillId="0" borderId="8" xfId="2" applyFont="1" applyBorder="1" applyAlignment="1" applyProtection="1">
      <alignment horizontal="center" vertical="center"/>
    </xf>
    <xf numFmtId="0" fontId="19" fillId="0" borderId="2" xfId="2" applyFont="1" applyBorder="1" applyAlignment="1" applyProtection="1"/>
    <xf numFmtId="0" fontId="29" fillId="0" borderId="2" xfId="2" applyFont="1" applyBorder="1" applyAlignment="1" applyProtection="1"/>
    <xf numFmtId="0" fontId="19" fillId="0" borderId="2" xfId="2" applyFont="1" applyBorder="1" applyAlignment="1" applyProtection="1">
      <alignment vertical="center"/>
    </xf>
    <xf numFmtId="0" fontId="29" fillId="0" borderId="2" xfId="2" applyFont="1" applyBorder="1" applyAlignment="1" applyProtection="1">
      <alignment vertical="center"/>
    </xf>
    <xf numFmtId="0" fontId="40" fillId="0" borderId="2" xfId="2" applyFont="1" applyBorder="1" applyAlignment="1" applyProtection="1">
      <alignment horizontal="left" wrapText="1"/>
    </xf>
    <xf numFmtId="0" fontId="36" fillId="0" borderId="2" xfId="2" applyFont="1" applyBorder="1" applyAlignment="1" applyProtection="1">
      <alignment horizontal="left" wrapText="1"/>
    </xf>
    <xf numFmtId="0" fontId="38" fillId="0" borderId="0" xfId="2" applyFont="1" applyBorder="1" applyAlignment="1" applyProtection="1">
      <alignment horizontal="center"/>
    </xf>
    <xf numFmtId="0" fontId="38" fillId="0" borderId="8" xfId="2" applyFont="1" applyBorder="1" applyAlignment="1" applyProtection="1">
      <alignment horizontal="center" vertical="center"/>
    </xf>
    <xf numFmtId="0" fontId="21" fillId="0" borderId="1" xfId="2" applyFont="1" applyBorder="1" applyAlignment="1" applyProtection="1"/>
    <xf numFmtId="0" fontId="26" fillId="0" borderId="1" xfId="2" applyFont="1" applyBorder="1" applyAlignment="1" applyProtection="1">
      <alignment horizontal="left" vertical="center" wrapText="1"/>
    </xf>
    <xf numFmtId="0" fontId="21" fillId="0" borderId="0" xfId="2" applyFont="1" applyProtection="1"/>
    <xf numFmtId="0" fontId="25" fillId="0" borderId="0" xfId="2" applyFont="1" applyAlignment="1" applyProtection="1">
      <alignment horizontal="left" wrapText="1"/>
    </xf>
    <xf numFmtId="0" fontId="37" fillId="0" borderId="0" xfId="2" applyFont="1" applyAlignment="1" applyProtection="1">
      <alignment horizontal="left" wrapText="1"/>
    </xf>
    <xf numFmtId="0" fontId="37" fillId="2" borderId="2" xfId="2" applyFont="1" applyFill="1" applyBorder="1" applyAlignment="1" applyProtection="1">
      <alignment vertical="justify"/>
    </xf>
    <xf numFmtId="0" fontId="21" fillId="0" borderId="2" xfId="2" applyFont="1" applyBorder="1" applyAlignment="1" applyProtection="1"/>
    <xf numFmtId="0" fontId="37" fillId="0" borderId="0" xfId="2" applyFont="1" applyAlignment="1" applyProtection="1">
      <alignment horizontal="center" vertical="center"/>
    </xf>
    <xf numFmtId="0" fontId="40" fillId="0" borderId="0" xfId="2" applyFont="1" applyAlignment="1" applyProtection="1">
      <alignment horizontal="left" wrapText="1"/>
    </xf>
    <xf numFmtId="0" fontId="37" fillId="0" borderId="0" xfId="2" applyFont="1" applyAlignment="1" applyProtection="1"/>
    <xf numFmtId="0" fontId="40" fillId="0" borderId="0" xfId="2" applyFont="1" applyAlignment="1" applyProtection="1">
      <alignment horizontal="left"/>
    </xf>
    <xf numFmtId="0" fontId="37" fillId="0" borderId="0" xfId="2" applyFont="1" applyAlignment="1" applyProtection="1">
      <alignment horizontal="left"/>
    </xf>
    <xf numFmtId="0" fontId="29" fillId="0" borderId="0" xfId="2" applyFont="1" applyAlignment="1" applyProtection="1">
      <alignment horizontal="left"/>
    </xf>
    <xf numFmtId="0" fontId="21" fillId="0" borderId="10" xfId="2" applyFont="1" applyBorder="1" applyAlignment="1" applyProtection="1">
      <alignment horizontal="center"/>
    </xf>
    <xf numFmtId="0" fontId="21" fillId="0" borderId="0" xfId="2" applyFont="1" applyBorder="1" applyAlignment="1" applyProtection="1">
      <alignment horizontal="center"/>
    </xf>
    <xf numFmtId="0" fontId="21" fillId="0" borderId="15" xfId="2" applyFont="1" applyBorder="1" applyAlignment="1" applyProtection="1">
      <alignment horizontal="center"/>
    </xf>
    <xf numFmtId="0" fontId="21" fillId="0" borderId="6" xfId="2" applyFont="1" applyBorder="1" applyAlignment="1" applyProtection="1">
      <alignment horizontal="center"/>
    </xf>
    <xf numFmtId="0" fontId="21" fillId="0" borderId="7" xfId="2" applyFont="1" applyBorder="1" applyAlignment="1" applyProtection="1">
      <alignment horizontal="center"/>
    </xf>
    <xf numFmtId="0" fontId="21" fillId="0" borderId="9" xfId="2" applyFont="1" applyBorder="1" applyAlignment="1" applyProtection="1">
      <alignment horizontal="center"/>
    </xf>
    <xf numFmtId="0" fontId="21" fillId="0" borderId="15" xfId="2" applyFont="1" applyBorder="1" applyProtection="1"/>
    <xf numFmtId="0" fontId="37" fillId="0" borderId="0" xfId="2" applyFont="1" applyBorder="1" applyProtection="1"/>
    <xf numFmtId="0" fontId="37" fillId="0" borderId="15" xfId="2" applyFont="1" applyBorder="1" applyProtection="1"/>
    <xf numFmtId="0" fontId="21" fillId="0" borderId="7" xfId="2" applyFont="1" applyBorder="1" applyAlignment="1" applyProtection="1"/>
    <xf numFmtId="0" fontId="21" fillId="0" borderId="5" xfId="2" applyFont="1" applyBorder="1" applyAlignment="1" applyProtection="1">
      <alignment horizontal="center"/>
    </xf>
    <xf numFmtId="0" fontId="21" fillId="0" borderId="1" xfId="2" applyFont="1" applyBorder="1" applyAlignment="1" applyProtection="1">
      <alignment horizontal="center"/>
    </xf>
    <xf numFmtId="0" fontId="21" fillId="0" borderId="13" xfId="2" applyFont="1" applyBorder="1" applyAlignment="1" applyProtection="1">
      <alignment horizontal="center"/>
    </xf>
    <xf numFmtId="0" fontId="19" fillId="0" borderId="14" xfId="0" applyFont="1" applyBorder="1" applyAlignment="1" applyProtection="1">
      <alignment wrapText="1"/>
    </xf>
    <xf numFmtId="0" fontId="19" fillId="0" borderId="8" xfId="0" applyFont="1" applyBorder="1" applyAlignment="1" applyProtection="1">
      <alignment wrapText="1"/>
    </xf>
    <xf numFmtId="0" fontId="19" fillId="0" borderId="12" xfId="0" applyFont="1" applyBorder="1" applyAlignment="1" applyProtection="1">
      <alignment wrapText="1"/>
    </xf>
    <xf numFmtId="0" fontId="37" fillId="2" borderId="12" xfId="0" applyFont="1" applyFill="1" applyBorder="1" applyAlignment="1" applyProtection="1">
      <alignment vertical="justify"/>
    </xf>
    <xf numFmtId="0" fontId="25" fillId="0" borderId="0" xfId="0" applyFont="1" applyAlignment="1" applyProtection="1">
      <alignment horizontal="left" vertical="center" wrapText="1"/>
    </xf>
    <xf numFmtId="0" fontId="37" fillId="0" borderId="10" xfId="0" applyFont="1" applyBorder="1" applyAlignment="1" applyProtection="1"/>
    <xf numFmtId="0" fontId="19" fillId="0" borderId="14" xfId="0" applyFont="1" applyBorder="1" applyAlignment="1" applyProtection="1">
      <alignment vertical="top" wrapText="1"/>
    </xf>
    <xf numFmtId="0" fontId="19" fillId="0" borderId="8" xfId="0" applyFont="1" applyBorder="1" applyAlignment="1" applyProtection="1">
      <alignment vertical="top" wrapText="1"/>
    </xf>
    <xf numFmtId="0" fontId="19" fillId="0" borderId="12" xfId="0" applyFont="1" applyBorder="1" applyAlignment="1" applyProtection="1">
      <alignment vertical="top" wrapText="1"/>
    </xf>
    <xf numFmtId="0" fontId="19" fillId="0" borderId="14" xfId="0" applyFont="1" applyBorder="1" applyAlignment="1" applyProtection="1"/>
    <xf numFmtId="0" fontId="19" fillId="0" borderId="8" xfId="0" applyFont="1" applyBorder="1" applyAlignment="1" applyProtection="1"/>
    <xf numFmtId="0" fontId="19" fillId="0" borderId="12" xfId="0" applyFont="1" applyBorder="1" applyAlignment="1" applyProtection="1"/>
    <xf numFmtId="0" fontId="19" fillId="0" borderId="14" xfId="0" applyFont="1" applyFill="1" applyBorder="1" applyAlignment="1" applyProtection="1">
      <alignment wrapText="1"/>
    </xf>
    <xf numFmtId="0" fontId="19" fillId="0" borderId="8" xfId="0" applyFont="1" applyFill="1" applyBorder="1" applyAlignment="1" applyProtection="1">
      <alignment wrapText="1"/>
    </xf>
    <xf numFmtId="0" fontId="19" fillId="0" borderId="12" xfId="0" applyFont="1" applyFill="1" applyBorder="1" applyAlignment="1" applyProtection="1">
      <alignment wrapText="1"/>
    </xf>
    <xf numFmtId="0" fontId="38" fillId="0" borderId="0" xfId="0" applyFont="1" applyAlignment="1" applyProtection="1">
      <alignment horizontal="center" vertical="center"/>
    </xf>
    <xf numFmtId="0" fontId="29" fillId="0" borderId="14" xfId="0" applyFont="1" applyBorder="1" applyAlignment="1" applyProtection="1">
      <alignment horizontal="left" vertical="center" wrapText="1"/>
    </xf>
    <xf numFmtId="0" fontId="29" fillId="0" borderId="8" xfId="0" applyFont="1" applyBorder="1" applyAlignment="1" applyProtection="1">
      <alignment horizontal="left" vertical="center" wrapText="1"/>
    </xf>
    <xf numFmtId="0" fontId="29" fillId="0" borderId="12" xfId="0" applyFont="1" applyBorder="1" applyAlignment="1" applyProtection="1">
      <alignment horizontal="left" vertical="center" wrapText="1"/>
    </xf>
    <xf numFmtId="0" fontId="36" fillId="0" borderId="2" xfId="0" applyFont="1" applyBorder="1" applyAlignment="1" applyProtection="1">
      <alignment horizontal="left" vertical="center" wrapText="1"/>
    </xf>
    <xf numFmtId="0" fontId="37" fillId="2" borderId="2" xfId="0" applyFont="1" applyFill="1" applyBorder="1" applyAlignment="1" applyProtection="1">
      <alignment vertical="justify"/>
    </xf>
    <xf numFmtId="0" fontId="19" fillId="0" borderId="0" xfId="0" applyFont="1" applyProtection="1"/>
    <xf numFmtId="0" fontId="21" fillId="0" borderId="0" xfId="0" applyFont="1" applyBorder="1" applyAlignment="1" applyProtection="1">
      <alignment horizontal="left" vertical="top" wrapText="1"/>
    </xf>
    <xf numFmtId="0" fontId="39" fillId="0" borderId="0" xfId="0" applyFont="1" applyAlignment="1" applyProtection="1">
      <alignment vertical="center"/>
    </xf>
    <xf numFmtId="0" fontId="21" fillId="0" borderId="0" xfId="0" applyFont="1" applyAlignment="1" applyProtection="1">
      <alignment vertical="center" wrapText="1"/>
    </xf>
    <xf numFmtId="49" fontId="19" fillId="0" borderId="2" xfId="0" applyNumberFormat="1" applyFont="1" applyBorder="1" applyAlignment="1" applyProtection="1">
      <alignment horizontal="center" vertical="center"/>
    </xf>
    <xf numFmtId="0" fontId="29" fillId="0" borderId="2" xfId="0" applyFont="1" applyBorder="1" applyAlignment="1" applyProtection="1">
      <alignment horizontal="center" vertical="center"/>
    </xf>
    <xf numFmtId="0" fontId="19" fillId="0" borderId="2" xfId="0" applyFont="1" applyBorder="1" applyAlignment="1" applyProtection="1">
      <alignment horizontal="center"/>
    </xf>
    <xf numFmtId="0" fontId="29" fillId="0" borderId="2" xfId="0" applyFont="1" applyBorder="1" applyAlignment="1" applyProtection="1">
      <alignment horizontal="center"/>
    </xf>
    <xf numFmtId="0" fontId="19" fillId="0" borderId="2" xfId="0" applyFont="1" applyBorder="1" applyAlignment="1" applyProtection="1">
      <alignment horizontal="center" vertical="center"/>
    </xf>
    <xf numFmtId="0" fontId="25" fillId="0" borderId="0" xfId="0" applyFont="1" applyAlignment="1" applyProtection="1">
      <alignment horizontal="center" vertical="center" wrapText="1"/>
    </xf>
    <xf numFmtId="0" fontId="19" fillId="0" borderId="0" xfId="0" applyFont="1" applyBorder="1" applyAlignment="1" applyProtection="1">
      <alignment horizontal="left" vertical="center"/>
    </xf>
    <xf numFmtId="0" fontId="19" fillId="0" borderId="0" xfId="0" applyFont="1" applyFill="1" applyBorder="1" applyAlignment="1" applyProtection="1">
      <alignment horizontal="left"/>
    </xf>
    <xf numFmtId="0" fontId="36" fillId="0" borderId="8" xfId="0" applyFont="1" applyBorder="1" applyAlignment="1" applyProtection="1">
      <alignment vertical="top" wrapText="1"/>
    </xf>
    <xf numFmtId="0" fontId="36" fillId="0" borderId="12" xfId="0" applyFont="1" applyBorder="1" applyAlignment="1" applyProtection="1">
      <alignment vertical="top" wrapText="1"/>
    </xf>
    <xf numFmtId="0" fontId="38" fillId="0" borderId="7" xfId="0" applyFont="1" applyBorder="1" applyAlignment="1" applyProtection="1">
      <alignment horizontal="center"/>
    </xf>
    <xf numFmtId="0" fontId="21" fillId="0" borderId="12" xfId="0" applyFont="1" applyBorder="1" applyAlignment="1" applyProtection="1">
      <alignment vertical="center"/>
    </xf>
    <xf numFmtId="0" fontId="36" fillId="0" borderId="6" xfId="0" applyFont="1" applyBorder="1" applyAlignment="1" applyProtection="1">
      <alignment vertical="top" wrapText="1"/>
    </xf>
    <xf numFmtId="0" fontId="36" fillId="0" borderId="7" xfId="0" applyFont="1" applyBorder="1" applyAlignment="1" applyProtection="1">
      <alignment vertical="top" wrapText="1"/>
    </xf>
    <xf numFmtId="0" fontId="36" fillId="0" borderId="9" xfId="0" applyFont="1" applyBorder="1" applyAlignment="1" applyProtection="1">
      <alignment vertical="top" wrapText="1"/>
    </xf>
    <xf numFmtId="0" fontId="36" fillId="0" borderId="2" xfId="0" applyFont="1" applyBorder="1" applyAlignment="1" applyProtection="1">
      <alignment vertical="top" wrapText="1"/>
    </xf>
    <xf numFmtId="0" fontId="25" fillId="0" borderId="0" xfId="0" applyFont="1" applyAlignment="1" applyProtection="1">
      <alignment horizontal="center" wrapText="1"/>
    </xf>
    <xf numFmtId="0" fontId="21" fillId="0" borderId="0" xfId="0" applyFont="1"/>
    <xf numFmtId="0" fontId="21" fillId="0" borderId="15" xfId="0" applyFont="1" applyBorder="1"/>
    <xf numFmtId="0" fontId="37" fillId="0" borderId="0" xfId="0" applyFont="1" applyAlignment="1"/>
    <xf numFmtId="0" fontId="21" fillId="0" borderId="5" xfId="0" applyFont="1" applyBorder="1" applyAlignment="1" applyProtection="1"/>
    <xf numFmtId="0" fontId="21" fillId="0" borderId="13" xfId="0" applyFont="1" applyBorder="1" applyAlignment="1" applyProtection="1"/>
    <xf numFmtId="0" fontId="21" fillId="0" borderId="10" xfId="0" applyFont="1" applyBorder="1" applyAlignment="1" applyProtection="1"/>
    <xf numFmtId="0" fontId="21" fillId="0" borderId="15" xfId="0" applyFont="1" applyBorder="1" applyAlignment="1" applyProtection="1"/>
    <xf numFmtId="0" fontId="21" fillId="0" borderId="6" xfId="0" applyFont="1" applyBorder="1" applyAlignment="1" applyProtection="1"/>
    <xf numFmtId="0" fontId="21" fillId="0" borderId="9" xfId="0" applyFont="1" applyBorder="1" applyAlignment="1" applyProtection="1"/>
    <xf numFmtId="0" fontId="11" fillId="0" borderId="0" xfId="0" applyFont="1" applyAlignment="1" applyProtection="1"/>
    <xf numFmtId="0" fontId="17" fillId="0" borderId="0" xfId="4" applyAlignment="1" applyProtection="1">
      <alignment horizontal="center" vertical="justify"/>
    </xf>
    <xf numFmtId="0" fontId="19" fillId="0" borderId="8" xfId="0" applyFont="1" applyBorder="1" applyAlignment="1" applyProtection="1">
      <alignment horizontal="left" wrapText="1"/>
      <protection locked="0"/>
    </xf>
    <xf numFmtId="0" fontId="19" fillId="0" borderId="8" xfId="0" applyFont="1" applyBorder="1" applyAlignment="1" applyProtection="1">
      <alignment horizontal="left" wrapText="1"/>
    </xf>
    <xf numFmtId="0" fontId="26" fillId="0" borderId="0" xfId="0" applyFont="1" applyBorder="1" applyAlignment="1" applyProtection="1"/>
    <xf numFmtId="0" fontId="29" fillId="0" borderId="7" xfId="0" applyFont="1" applyBorder="1" applyAlignment="1" applyProtection="1">
      <alignment horizontal="left"/>
      <protection locked="0"/>
    </xf>
    <xf numFmtId="168" fontId="26" fillId="0" borderId="0" xfId="0" applyNumberFormat="1" applyFont="1" applyBorder="1" applyAlignment="1" applyProtection="1">
      <alignment horizontal="left"/>
    </xf>
    <xf numFmtId="0" fontId="26" fillId="0" borderId="0" xfId="0" applyFont="1" applyBorder="1" applyAlignment="1" applyProtection="1">
      <alignment horizontal="left"/>
    </xf>
    <xf numFmtId="0" fontId="29" fillId="0" borderId="8" xfId="0" applyFont="1" applyBorder="1" applyAlignment="1" applyProtection="1">
      <alignment horizontal="left"/>
      <protection locked="0"/>
    </xf>
    <xf numFmtId="0" fontId="30" fillId="0" borderId="0" xfId="0" applyFont="1" applyAlignment="1" applyProtection="1"/>
    <xf numFmtId="0" fontId="26" fillId="0" borderId="1" xfId="0" applyFont="1" applyBorder="1" applyAlignment="1" applyProtection="1">
      <alignment horizontal="right"/>
    </xf>
    <xf numFmtId="0" fontId="47" fillId="0" borderId="11" xfId="0" applyFont="1" applyBorder="1" applyAlignment="1" applyProtection="1"/>
    <xf numFmtId="0" fontId="37" fillId="2" borderId="17" xfId="0" applyFont="1" applyFill="1" applyBorder="1" applyAlignment="1" applyProtection="1">
      <alignment horizontal="left"/>
    </xf>
    <xf numFmtId="0" fontId="26" fillId="0" borderId="1" xfId="0" applyFont="1" applyBorder="1" applyAlignment="1" applyProtection="1"/>
    <xf numFmtId="0" fontId="29" fillId="0" borderId="8" xfId="0" applyFont="1" applyBorder="1" applyAlignment="1" applyProtection="1">
      <alignment horizontal="left" wrapText="1"/>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70" fontId="21" fillId="0" borderId="5" xfId="0" applyNumberFormat="1" applyFont="1" applyBorder="1" applyAlignment="1" applyProtection="1">
      <alignment horizontal="center" vertical="center"/>
    </xf>
    <xf numFmtId="170" fontId="21" fillId="0" borderId="13" xfId="0" applyNumberFormat="1" applyFont="1" applyBorder="1" applyAlignment="1" applyProtection="1">
      <alignment horizontal="center" vertical="center"/>
    </xf>
    <xf numFmtId="170" fontId="21" fillId="0" borderId="6" xfId="0" applyNumberFormat="1" applyFont="1" applyBorder="1" applyAlignment="1" applyProtection="1">
      <alignment horizontal="center" vertical="center"/>
    </xf>
    <xf numFmtId="170" fontId="21" fillId="0" borderId="9" xfId="0" applyNumberFormat="1"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2" borderId="14" xfId="0" applyFont="1" applyFill="1" applyBorder="1" applyAlignment="1" applyProtection="1">
      <alignment horizontal="center" vertical="center"/>
    </xf>
    <xf numFmtId="0" fontId="21" fillId="2" borderId="12" xfId="0" applyFont="1" applyFill="1" applyBorder="1" applyAlignment="1" applyProtection="1">
      <alignment horizontal="center" vertical="center"/>
    </xf>
    <xf numFmtId="0" fontId="21" fillId="0" borderId="14"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50" fillId="0" borderId="8" xfId="0" applyFont="1" applyBorder="1" applyAlignment="1" applyProtection="1">
      <alignment vertical="justify" wrapText="1"/>
    </xf>
    <xf numFmtId="0" fontId="29" fillId="0" borderId="5" xfId="0" applyFont="1" applyBorder="1" applyAlignment="1" applyProtection="1">
      <alignment horizontal="center" vertical="center" wrapText="1"/>
    </xf>
    <xf numFmtId="0" fontId="29" fillId="0" borderId="13" xfId="0" applyFont="1" applyBorder="1" applyAlignment="1" applyProtection="1">
      <alignment horizontal="center" vertical="center" wrapText="1"/>
    </xf>
    <xf numFmtId="0" fontId="29" fillId="0" borderId="10" xfId="0" applyFont="1" applyBorder="1" applyAlignment="1" applyProtection="1">
      <alignment horizontal="center" vertical="center" wrapText="1"/>
    </xf>
    <xf numFmtId="0" fontId="29" fillId="0" borderId="15" xfId="0" applyFont="1" applyBorder="1" applyAlignment="1" applyProtection="1">
      <alignment horizontal="center" vertical="center" wrapText="1"/>
    </xf>
    <xf numFmtId="0" fontId="29" fillId="0" borderId="6" xfId="0" applyFont="1" applyBorder="1" applyAlignment="1" applyProtection="1">
      <alignment horizontal="center" vertical="center" wrapText="1"/>
    </xf>
    <xf numFmtId="0" fontId="29" fillId="0" borderId="9" xfId="0" applyFont="1" applyBorder="1" applyAlignment="1" applyProtection="1">
      <alignment horizontal="center" vertical="center" wrapText="1"/>
    </xf>
    <xf numFmtId="0" fontId="19" fillId="0" borderId="10"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0" borderId="15" xfId="0" applyFont="1" applyBorder="1" applyAlignment="1" applyProtection="1">
      <alignment horizontal="left" vertical="center" wrapText="1"/>
    </xf>
    <xf numFmtId="0" fontId="19" fillId="0" borderId="6" xfId="0" applyFont="1" applyBorder="1" applyAlignment="1" applyProtection="1">
      <alignment horizontal="left" vertical="center" wrapText="1"/>
    </xf>
    <xf numFmtId="0" fontId="19" fillId="0" borderId="7" xfId="0" applyFont="1" applyBorder="1" applyAlignment="1" applyProtection="1">
      <alignment horizontal="left" vertical="center" wrapText="1"/>
    </xf>
    <xf numFmtId="0" fontId="19" fillId="0" borderId="9" xfId="0" applyFont="1" applyBorder="1" applyAlignment="1" applyProtection="1">
      <alignment horizontal="left" vertical="center" wrapText="1"/>
    </xf>
    <xf numFmtId="14" fontId="21" fillId="0" borderId="5" xfId="0" applyNumberFormat="1" applyFont="1" applyBorder="1" applyAlignment="1" applyProtection="1">
      <alignment horizontal="center" vertical="center"/>
      <protection locked="0"/>
    </xf>
    <xf numFmtId="14" fontId="21" fillId="0" borderId="13" xfId="0" applyNumberFormat="1" applyFont="1" applyBorder="1" applyAlignment="1" applyProtection="1">
      <alignment horizontal="center" vertical="center"/>
      <protection locked="0"/>
    </xf>
    <xf numFmtId="14" fontId="21" fillId="0" borderId="6" xfId="0" applyNumberFormat="1" applyFont="1" applyBorder="1" applyAlignment="1" applyProtection="1">
      <alignment horizontal="center" vertical="center"/>
      <protection locked="0"/>
    </xf>
    <xf numFmtId="14" fontId="21" fillId="0" borderId="9" xfId="0" applyNumberFormat="1" applyFont="1" applyBorder="1" applyAlignment="1" applyProtection="1">
      <alignment horizontal="center" vertical="center"/>
      <protection locked="0"/>
    </xf>
    <xf numFmtId="0" fontId="21" fillId="2" borderId="5" xfId="0" applyFont="1" applyFill="1" applyBorder="1" applyAlignment="1" applyProtection="1">
      <alignment horizontal="center" vertical="center"/>
    </xf>
    <xf numFmtId="0" fontId="21" fillId="2" borderId="13"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9" xfId="0" applyFont="1" applyFill="1" applyBorder="1" applyAlignment="1" applyProtection="1">
      <alignment horizontal="center" vertical="center"/>
    </xf>
    <xf numFmtId="0" fontId="21" fillId="0" borderId="5"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2" borderId="3" xfId="0" applyFont="1" applyFill="1" applyBorder="1" applyAlignment="1" applyProtection="1">
      <alignment horizontal="center" vertical="center"/>
    </xf>
    <xf numFmtId="0" fontId="21" fillId="2" borderId="4" xfId="0" applyFont="1" applyFill="1" applyBorder="1" applyAlignment="1" applyProtection="1">
      <alignment horizontal="center" vertical="center"/>
    </xf>
    <xf numFmtId="0" fontId="25" fillId="0" borderId="14" xfId="0" applyFont="1" applyBorder="1" applyAlignment="1" applyProtection="1">
      <alignment vertical="center" wrapText="1"/>
    </xf>
    <xf numFmtId="0" fontId="25" fillId="0" borderId="8" xfId="0" applyFont="1" applyBorder="1" applyAlignment="1" applyProtection="1">
      <alignment vertical="center" wrapText="1"/>
    </xf>
    <xf numFmtId="0" fontId="25" fillId="0" borderId="12" xfId="0" applyFont="1" applyBorder="1" applyAlignment="1" applyProtection="1">
      <alignment vertical="center" wrapText="1"/>
    </xf>
    <xf numFmtId="170" fontId="21" fillId="2" borderId="14" xfId="0" applyNumberFormat="1" applyFont="1" applyFill="1" applyBorder="1" applyAlignment="1" applyProtection="1">
      <alignment horizontal="center" vertical="center"/>
    </xf>
    <xf numFmtId="170" fontId="21" fillId="2" borderId="12" xfId="0" applyNumberFormat="1" applyFont="1" applyFill="1" applyBorder="1" applyAlignment="1" applyProtection="1">
      <alignment horizontal="center" vertical="center"/>
    </xf>
    <xf numFmtId="0" fontId="21" fillId="0" borderId="14" xfId="0" applyFont="1" applyBorder="1" applyAlignment="1" applyProtection="1">
      <alignment horizontal="center" vertical="center"/>
    </xf>
    <xf numFmtId="0" fontId="21" fillId="0" borderId="12" xfId="0" applyFont="1" applyBorder="1" applyAlignment="1" applyProtection="1">
      <alignment horizontal="center" vertical="center"/>
    </xf>
    <xf numFmtId="14" fontId="21" fillId="0" borderId="14" xfId="0" applyNumberFormat="1" applyFont="1" applyBorder="1" applyAlignment="1" applyProtection="1">
      <alignment horizontal="center" vertical="center"/>
      <protection locked="0"/>
    </xf>
    <xf numFmtId="14" fontId="21" fillId="0" borderId="12" xfId="0" applyNumberFormat="1" applyFont="1" applyBorder="1" applyAlignment="1" applyProtection="1">
      <alignment horizontal="center" vertical="center"/>
      <protection locked="0"/>
    </xf>
    <xf numFmtId="167" fontId="21" fillId="0" borderId="3" xfId="0" applyNumberFormat="1" applyFont="1" applyBorder="1" applyAlignment="1" applyProtection="1">
      <alignment horizontal="center" vertical="center"/>
    </xf>
    <xf numFmtId="167" fontId="21" fillId="0" borderId="4" xfId="0" applyNumberFormat="1" applyFont="1" applyBorder="1" applyAlignment="1" applyProtection="1">
      <alignment horizontal="center" vertical="center"/>
    </xf>
    <xf numFmtId="0" fontId="25" fillId="0" borderId="5" xfId="0" applyFont="1" applyBorder="1" applyAlignment="1" applyProtection="1">
      <alignment vertical="center" wrapText="1"/>
    </xf>
    <xf numFmtId="0" fontId="25" fillId="0" borderId="1"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6" xfId="0" applyFont="1" applyBorder="1" applyAlignment="1" applyProtection="1">
      <alignment vertical="center" wrapText="1"/>
    </xf>
    <xf numFmtId="0" fontId="25" fillId="0" borderId="7" xfId="0" applyFont="1" applyBorder="1" applyAlignment="1" applyProtection="1">
      <alignment vertical="center" wrapText="1"/>
    </xf>
    <xf numFmtId="0" fontId="25" fillId="0" borderId="9" xfId="0" applyFont="1" applyBorder="1" applyAlignment="1" applyProtection="1">
      <alignment vertical="center" wrapText="1"/>
    </xf>
    <xf numFmtId="170" fontId="21" fillId="0" borderId="3" xfId="0" applyNumberFormat="1" applyFont="1" applyBorder="1" applyAlignment="1" applyProtection="1">
      <alignment horizontal="center" vertical="center"/>
    </xf>
    <xf numFmtId="170" fontId="21" fillId="0" borderId="4" xfId="0" applyNumberFormat="1" applyFont="1" applyBorder="1" applyAlignment="1" applyProtection="1">
      <alignment horizontal="center" vertical="center"/>
    </xf>
    <xf numFmtId="9" fontId="21" fillId="0" borderId="3" xfId="5" applyFont="1" applyBorder="1" applyAlignment="1" applyProtection="1">
      <alignment horizontal="center" vertical="center"/>
    </xf>
    <xf numFmtId="9" fontId="21" fillId="0" borderId="4" xfId="5" applyFont="1" applyBorder="1" applyAlignment="1" applyProtection="1">
      <alignment horizontal="center" vertical="center"/>
    </xf>
    <xf numFmtId="0" fontId="25" fillId="0" borderId="14" xfId="0" applyFont="1" applyBorder="1" applyAlignment="1" applyProtection="1">
      <alignment vertical="center"/>
    </xf>
    <xf numFmtId="0" fontId="25" fillId="0" borderId="8" xfId="0" applyFont="1" applyBorder="1" applyAlignment="1" applyProtection="1">
      <alignment vertical="center"/>
    </xf>
    <xf numFmtId="0" fontId="25" fillId="0" borderId="12" xfId="0" applyFont="1" applyBorder="1" applyAlignment="1" applyProtection="1">
      <alignment vertical="center"/>
    </xf>
    <xf numFmtId="170" fontId="21" fillId="0" borderId="14" xfId="0" applyNumberFormat="1" applyFont="1" applyBorder="1" applyAlignment="1" applyProtection="1">
      <alignment horizontal="center" vertical="center"/>
    </xf>
    <xf numFmtId="170" fontId="21" fillId="0" borderId="12" xfId="0" applyNumberFormat="1" applyFont="1" applyBorder="1" applyAlignment="1" applyProtection="1">
      <alignment horizontal="center" vertical="center"/>
    </xf>
    <xf numFmtId="165" fontId="21" fillId="0" borderId="14" xfId="0" applyNumberFormat="1" applyFont="1" applyBorder="1" applyAlignment="1" applyProtection="1">
      <alignment horizontal="center" vertical="center"/>
      <protection locked="0"/>
    </xf>
    <xf numFmtId="165" fontId="21" fillId="0" borderId="12" xfId="0" applyNumberFormat="1" applyFont="1" applyBorder="1" applyAlignment="1" applyProtection="1">
      <alignment horizontal="center" vertical="center"/>
      <protection locked="0"/>
    </xf>
    <xf numFmtId="169" fontId="21" fillId="2" borderId="14" xfId="0" applyNumberFormat="1" applyFont="1" applyFill="1" applyBorder="1" applyAlignment="1" applyProtection="1">
      <alignment horizontal="center" vertical="center"/>
    </xf>
    <xf numFmtId="169" fontId="21" fillId="2" borderId="12" xfId="0" applyNumberFormat="1" applyFont="1" applyFill="1" applyBorder="1" applyAlignment="1" applyProtection="1">
      <alignment horizontal="center" vertical="center"/>
    </xf>
    <xf numFmtId="14" fontId="21" fillId="3" borderId="14" xfId="0" applyNumberFormat="1" applyFont="1" applyFill="1" applyBorder="1" applyAlignment="1" applyProtection="1">
      <alignment horizontal="center" vertical="center"/>
    </xf>
    <xf numFmtId="14" fontId="21" fillId="3" borderId="12" xfId="0" applyNumberFormat="1" applyFont="1" applyFill="1" applyBorder="1" applyAlignment="1" applyProtection="1">
      <alignment horizontal="center" vertical="center"/>
    </xf>
    <xf numFmtId="0" fontId="19" fillId="0" borderId="8" xfId="0" applyFont="1" applyBorder="1" applyAlignment="1" applyProtection="1">
      <alignment horizontal="center" vertical="center"/>
    </xf>
    <xf numFmtId="0" fontId="25" fillId="0" borderId="3" xfId="0" applyFont="1" applyBorder="1" applyAlignment="1" applyProtection="1">
      <alignment horizontal="center" vertical="center" wrapText="1"/>
    </xf>
    <xf numFmtId="0" fontId="25" fillId="0" borderId="4" xfId="0" applyFont="1" applyBorder="1" applyAlignment="1" applyProtection="1">
      <alignment horizontal="center" vertical="center" wrapText="1"/>
    </xf>
    <xf numFmtId="0" fontId="25" fillId="0" borderId="5" xfId="0" applyFont="1" applyBorder="1" applyAlignment="1" applyProtection="1">
      <alignment horizontal="center" vertical="center"/>
    </xf>
    <xf numFmtId="0" fontId="25" fillId="0" borderId="1" xfId="0" applyFont="1" applyBorder="1" applyAlignment="1" applyProtection="1">
      <alignment horizontal="center" vertical="center"/>
    </xf>
    <xf numFmtId="0" fontId="25" fillId="0" borderId="13" xfId="0" applyFont="1" applyBorder="1" applyAlignment="1" applyProtection="1">
      <alignment horizontal="center" vertical="center"/>
    </xf>
    <xf numFmtId="0" fontId="25" fillId="0" borderId="6" xfId="0" applyFont="1" applyBorder="1" applyAlignment="1" applyProtection="1">
      <alignment horizontal="center" vertical="center"/>
    </xf>
    <xf numFmtId="0" fontId="25" fillId="0" borderId="7" xfId="0" applyFont="1" applyBorder="1" applyAlignment="1" applyProtection="1">
      <alignment horizontal="center" vertical="center"/>
    </xf>
    <xf numFmtId="0" fontId="25" fillId="0" borderId="9" xfId="0" applyFont="1" applyBorder="1" applyAlignment="1" applyProtection="1">
      <alignment horizontal="center" vertical="center"/>
    </xf>
    <xf numFmtId="0" fontId="25" fillId="0" borderId="5"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0" fontId="25" fillId="0" borderId="6" xfId="0" applyFont="1" applyBorder="1" applyAlignment="1" applyProtection="1">
      <alignment horizontal="center" vertical="center" wrapText="1"/>
    </xf>
    <xf numFmtId="0" fontId="25" fillId="0" borderId="9"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25" fillId="0" borderId="3" xfId="0" applyFont="1" applyFill="1" applyBorder="1" applyAlignment="1" applyProtection="1">
      <alignment horizontal="center" vertical="center"/>
    </xf>
    <xf numFmtId="0" fontId="25" fillId="0" borderId="4" xfId="0" applyFont="1" applyFill="1" applyBorder="1" applyAlignment="1" applyProtection="1">
      <alignment horizontal="center" vertical="center"/>
    </xf>
    <xf numFmtId="0" fontId="48" fillId="0" borderId="14" xfId="0" applyFont="1" applyBorder="1" applyAlignment="1" applyProtection="1">
      <alignment vertical="justify"/>
    </xf>
    <xf numFmtId="0" fontId="48" fillId="0" borderId="12" xfId="0" applyFont="1" applyBorder="1" applyAlignment="1" applyProtection="1">
      <alignment vertical="justify"/>
    </xf>
    <xf numFmtId="168" fontId="19" fillId="0" borderId="14" xfId="0" applyNumberFormat="1" applyFont="1" applyBorder="1" applyAlignment="1" applyProtection="1">
      <alignment horizontal="left" vertical="center"/>
    </xf>
    <xf numFmtId="168" fontId="19" fillId="0" borderId="8" xfId="0" applyNumberFormat="1" applyFont="1" applyBorder="1" applyAlignment="1" applyProtection="1">
      <alignment horizontal="left" vertical="center"/>
    </xf>
    <xf numFmtId="168" fontId="19" fillId="0" borderId="12" xfId="0" applyNumberFormat="1" applyFont="1" applyBorder="1" applyAlignment="1" applyProtection="1">
      <alignment horizontal="left" vertical="center"/>
    </xf>
    <xf numFmtId="0" fontId="48" fillId="0" borderId="8" xfId="0" applyFont="1" applyBorder="1" applyAlignment="1" applyProtection="1">
      <alignment vertical="justify"/>
    </xf>
    <xf numFmtId="168" fontId="19" fillId="0" borderId="14" xfId="0" applyNumberFormat="1" applyFont="1" applyBorder="1" applyAlignment="1">
      <alignment horizontal="left" vertical="center"/>
    </xf>
    <xf numFmtId="168" fontId="19" fillId="0" borderId="8" xfId="0" applyNumberFormat="1" applyFont="1" applyBorder="1" applyAlignment="1">
      <alignment horizontal="left" vertical="center"/>
    </xf>
    <xf numFmtId="168" fontId="19" fillId="0" borderId="12" xfId="0" applyNumberFormat="1" applyFont="1" applyBorder="1" applyAlignment="1">
      <alignment horizontal="left" vertical="center"/>
    </xf>
    <xf numFmtId="0" fontId="25" fillId="0" borderId="14" xfId="0" applyFont="1" applyBorder="1" applyAlignment="1" applyProtection="1">
      <alignment vertical="justify"/>
    </xf>
    <xf numFmtId="0" fontId="25" fillId="0" borderId="8" xfId="0" applyFont="1" applyBorder="1" applyAlignment="1" applyProtection="1">
      <alignment vertical="justify"/>
    </xf>
    <xf numFmtId="0" fontId="25" fillId="0" borderId="12" xfId="0" applyFont="1" applyBorder="1" applyAlignment="1" applyProtection="1">
      <alignment vertical="justify"/>
    </xf>
    <xf numFmtId="164" fontId="19" fillId="0" borderId="14" xfId="0" applyNumberFormat="1" applyFont="1" applyBorder="1" applyAlignment="1" applyProtection="1">
      <alignment horizontal="left" vertical="center"/>
    </xf>
    <xf numFmtId="164" fontId="19" fillId="0" borderId="8" xfId="0" applyNumberFormat="1" applyFont="1" applyBorder="1" applyAlignment="1" applyProtection="1">
      <alignment horizontal="left" vertical="center"/>
    </xf>
    <xf numFmtId="164" fontId="19" fillId="0" borderId="12" xfId="0" applyNumberFormat="1" applyFont="1" applyBorder="1" applyAlignment="1" applyProtection="1">
      <alignment horizontal="left" vertical="center"/>
    </xf>
    <xf numFmtId="164" fontId="19" fillId="0" borderId="14" xfId="0" applyNumberFormat="1" applyFont="1" applyBorder="1" applyAlignment="1">
      <alignment horizontal="left" vertical="center"/>
    </xf>
    <xf numFmtId="164" fontId="19" fillId="0" borderId="8" xfId="0" applyNumberFormat="1" applyFont="1" applyBorder="1" applyAlignment="1">
      <alignment horizontal="left" vertical="center"/>
    </xf>
    <xf numFmtId="164" fontId="19" fillId="0" borderId="12" xfId="0" applyNumberFormat="1" applyFont="1" applyBorder="1" applyAlignment="1">
      <alignment horizontal="left" vertical="center"/>
    </xf>
    <xf numFmtId="165" fontId="25" fillId="0" borderId="14" xfId="0" applyNumberFormat="1" applyFont="1" applyBorder="1" applyAlignment="1" applyProtection="1">
      <alignment horizontal="left" vertical="center"/>
    </xf>
    <xf numFmtId="165" fontId="25" fillId="0" borderId="8" xfId="0" applyNumberFormat="1" applyFont="1" applyBorder="1" applyAlignment="1" applyProtection="1">
      <alignment horizontal="left" vertical="center"/>
    </xf>
    <xf numFmtId="0" fontId="49" fillId="0" borderId="5" xfId="0" applyFont="1" applyBorder="1" applyAlignment="1" applyProtection="1">
      <alignment horizontal="center" vertical="center"/>
    </xf>
    <xf numFmtId="0" fontId="49" fillId="0" borderId="13" xfId="0" applyFont="1" applyBorder="1" applyAlignment="1" applyProtection="1">
      <alignment horizontal="center" vertical="center"/>
    </xf>
    <xf numFmtId="0" fontId="49" fillId="0" borderId="6" xfId="0" applyFont="1" applyBorder="1" applyAlignment="1" applyProtection="1">
      <alignment horizontal="center" vertical="center"/>
    </xf>
    <xf numFmtId="0" fontId="49" fillId="0" borderId="9" xfId="0" applyFont="1" applyBorder="1" applyAlignment="1" applyProtection="1">
      <alignment horizontal="center" vertical="center"/>
    </xf>
    <xf numFmtId="0" fontId="17" fillId="0" borderId="5" xfId="4" applyFill="1" applyBorder="1" applyAlignment="1" applyProtection="1">
      <alignment horizontal="center" vertical="center"/>
    </xf>
    <xf numFmtId="0" fontId="46" fillId="0" borderId="1" xfId="4" applyFont="1" applyFill="1" applyBorder="1" applyAlignment="1" applyProtection="1">
      <alignment horizontal="center" vertical="center"/>
    </xf>
    <xf numFmtId="0" fontId="46" fillId="0" borderId="13" xfId="4" applyFont="1" applyFill="1" applyBorder="1" applyAlignment="1" applyProtection="1">
      <alignment horizontal="center" vertical="center"/>
    </xf>
    <xf numFmtId="0" fontId="46" fillId="0" borderId="6" xfId="4" applyFont="1" applyFill="1" applyBorder="1" applyAlignment="1" applyProtection="1">
      <alignment horizontal="center" vertical="center"/>
    </xf>
    <xf numFmtId="0" fontId="46" fillId="0" borderId="7" xfId="4" applyFont="1" applyFill="1" applyBorder="1" applyAlignment="1" applyProtection="1">
      <alignment horizontal="center" vertical="center"/>
    </xf>
    <xf numFmtId="0" fontId="46" fillId="0" borderId="9" xfId="4" applyFont="1" applyFill="1" applyBorder="1" applyAlignment="1" applyProtection="1">
      <alignment horizontal="center" vertical="center"/>
    </xf>
    <xf numFmtId="168" fontId="19" fillId="0" borderId="14" xfId="0" applyNumberFormat="1" applyFont="1" applyBorder="1" applyAlignment="1" applyProtection="1">
      <alignment horizontal="center" vertical="center"/>
      <protection locked="0"/>
    </xf>
    <xf numFmtId="168" fontId="19" fillId="0" borderId="8" xfId="0" applyNumberFormat="1" applyFont="1" applyBorder="1" applyAlignment="1" applyProtection="1">
      <alignment horizontal="center" vertical="center"/>
      <protection locked="0"/>
    </xf>
    <xf numFmtId="168" fontId="19" fillId="0" borderId="12" xfId="0" applyNumberFormat="1" applyFont="1" applyBorder="1" applyAlignment="1" applyProtection="1">
      <alignment horizontal="center" vertical="center"/>
      <protection locked="0"/>
    </xf>
    <xf numFmtId="166" fontId="19" fillId="0" borderId="14" xfId="0" applyNumberFormat="1" applyFont="1" applyBorder="1" applyAlignment="1" applyProtection="1">
      <alignment horizontal="left" vertical="center"/>
    </xf>
    <xf numFmtId="166" fontId="19" fillId="0" borderId="8" xfId="0" applyNumberFormat="1" applyFont="1" applyBorder="1" applyAlignment="1" applyProtection="1">
      <alignment horizontal="left" vertical="center"/>
    </xf>
    <xf numFmtId="166" fontId="19" fillId="0" borderId="12" xfId="0" applyNumberFormat="1" applyFont="1" applyBorder="1" applyAlignment="1" applyProtection="1">
      <alignment horizontal="left" vertical="center"/>
    </xf>
    <xf numFmtId="0" fontId="29" fillId="0" borderId="1" xfId="0" applyFont="1" applyBorder="1" applyAlignment="1" applyProtection="1">
      <alignment horizontal="center" vertical="center" wrapText="1"/>
    </xf>
    <xf numFmtId="0" fontId="29" fillId="0" borderId="7" xfId="0" applyFont="1" applyBorder="1" applyAlignment="1" applyProtection="1">
      <alignment horizontal="center" vertical="center" wrapText="1"/>
    </xf>
    <xf numFmtId="0" fontId="19" fillId="0" borderId="5"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9" xfId="0" applyFont="1" applyBorder="1" applyAlignment="1" applyProtection="1">
      <alignment horizontal="center" vertical="center"/>
    </xf>
    <xf numFmtId="0" fontId="29" fillId="0" borderId="0" xfId="0" applyFont="1" applyBorder="1" applyAlignment="1" applyProtection="1">
      <alignment horizontal="left"/>
    </xf>
    <xf numFmtId="0" fontId="22" fillId="0" borderId="0" xfId="0" applyFont="1" applyBorder="1" applyAlignment="1" applyProtection="1">
      <alignment horizontal="center" vertical="justify"/>
    </xf>
    <xf numFmtId="0" fontId="19" fillId="0" borderId="0" xfId="0" applyFont="1" applyBorder="1" applyAlignment="1" applyProtection="1">
      <alignment horizontal="center" vertical="justify"/>
    </xf>
    <xf numFmtId="0" fontId="29" fillId="0" borderId="0" xfId="0" applyFont="1" applyBorder="1" applyAlignment="1" applyProtection="1">
      <alignment horizontal="left" vertical="top"/>
    </xf>
    <xf numFmtId="0" fontId="27" fillId="0" borderId="0" xfId="4" applyFont="1" applyBorder="1" applyAlignment="1" applyProtection="1">
      <alignment horizontal="right" vertical="justify"/>
    </xf>
    <xf numFmtId="0" fontId="29" fillId="0" borderId="5" xfId="0" applyNumberFormat="1" applyFont="1" applyBorder="1" applyAlignment="1" applyProtection="1">
      <alignment horizontal="left" vertical="center" wrapText="1"/>
    </xf>
    <xf numFmtId="0" fontId="29" fillId="0" borderId="1" xfId="0" applyNumberFormat="1" applyFont="1" applyBorder="1" applyAlignment="1" applyProtection="1">
      <alignment horizontal="left" vertical="center" wrapText="1"/>
    </xf>
    <xf numFmtId="0" fontId="29" fillId="0" borderId="13" xfId="0" applyNumberFormat="1" applyFont="1" applyBorder="1" applyAlignment="1" applyProtection="1">
      <alignment horizontal="left" vertical="center" wrapText="1"/>
    </xf>
    <xf numFmtId="0" fontId="29" fillId="0" borderId="6" xfId="0" applyNumberFormat="1" applyFont="1" applyBorder="1" applyAlignment="1" applyProtection="1">
      <alignment horizontal="left" vertical="center" wrapText="1"/>
    </xf>
    <xf numFmtId="0" fontId="29" fillId="0" borderId="7" xfId="0" applyNumberFormat="1" applyFont="1" applyBorder="1" applyAlignment="1" applyProtection="1">
      <alignment horizontal="left" vertical="center" wrapText="1"/>
    </xf>
    <xf numFmtId="0" fontId="29" fillId="0" borderId="9" xfId="0" applyNumberFormat="1" applyFont="1" applyBorder="1" applyAlignment="1" applyProtection="1">
      <alignment horizontal="left" vertical="center" wrapText="1"/>
    </xf>
    <xf numFmtId="0" fontId="28" fillId="0" borderId="0" xfId="1" applyFont="1" applyAlignment="1">
      <alignment horizontal="left" vertical="top"/>
    </xf>
    <xf numFmtId="0" fontId="51" fillId="0" borderId="0" xfId="1" applyFont="1" applyAlignment="1">
      <alignment horizontal="center"/>
    </xf>
    <xf numFmtId="0" fontId="28" fillId="0" borderId="0" xfId="1" applyFont="1" applyAlignment="1">
      <alignment vertical="top" wrapText="1"/>
    </xf>
    <xf numFmtId="0" fontId="24" fillId="0" borderId="1" xfId="7" applyFont="1" applyBorder="1" applyAlignment="1" applyProtection="1">
      <alignment horizontal="left" vertical="top" wrapText="1"/>
    </xf>
    <xf numFmtId="0" fontId="24" fillId="0" borderId="13" xfId="7" applyFont="1" applyBorder="1" applyAlignment="1" applyProtection="1">
      <alignment horizontal="left" vertical="top" wrapText="1"/>
    </xf>
    <xf numFmtId="0" fontId="24" fillId="0" borderId="7" xfId="7" applyFont="1" applyBorder="1" applyAlignment="1" applyProtection="1">
      <alignment horizontal="left" vertical="top" wrapText="1"/>
    </xf>
    <xf numFmtId="0" fontId="24" fillId="0" borderId="9" xfId="7" applyFont="1" applyBorder="1" applyAlignment="1" applyProtection="1">
      <alignment horizontal="left" vertical="top" wrapText="1"/>
    </xf>
    <xf numFmtId="0" fontId="53" fillId="0" borderId="5" xfId="7" applyFont="1" applyBorder="1"/>
    <xf numFmtId="0" fontId="53" fillId="0" borderId="1" xfId="7" applyFont="1" applyBorder="1"/>
    <xf numFmtId="0" fontId="53" fillId="0" borderId="13" xfId="7" applyFont="1" applyBorder="1"/>
    <xf numFmtId="0" fontId="52" fillId="4" borderId="10" xfId="7" applyFont="1" applyFill="1" applyBorder="1" applyAlignment="1">
      <alignment horizontal="center" vertical="top"/>
    </xf>
    <xf numFmtId="0" fontId="52" fillId="4" borderId="0" xfId="7" applyFont="1" applyFill="1" applyBorder="1" applyAlignment="1">
      <alignment horizontal="center" vertical="top"/>
    </xf>
    <xf numFmtId="0" fontId="52" fillId="4" borderId="15" xfId="7" applyFont="1" applyFill="1" applyBorder="1" applyAlignment="1">
      <alignment horizontal="center" vertical="top"/>
    </xf>
    <xf numFmtId="0" fontId="51" fillId="0" borderId="0" xfId="7" applyFont="1" applyAlignment="1">
      <alignment horizontal="center" wrapText="1"/>
    </xf>
    <xf numFmtId="0" fontId="52" fillId="4" borderId="5" xfId="7" applyFont="1" applyFill="1" applyBorder="1" applyAlignment="1">
      <alignment horizontal="center"/>
    </xf>
    <xf numFmtId="0" fontId="52" fillId="4" borderId="1" xfId="7" applyFont="1" applyFill="1" applyBorder="1" applyAlignment="1">
      <alignment horizontal="center"/>
    </xf>
    <xf numFmtId="0" fontId="52" fillId="4" borderId="13" xfId="7" applyFont="1" applyFill="1" applyBorder="1" applyAlignment="1">
      <alignment horizontal="center"/>
    </xf>
    <xf numFmtId="0" fontId="52" fillId="4" borderId="6" xfId="7" applyFont="1" applyFill="1" applyBorder="1" applyAlignment="1">
      <alignment horizontal="center"/>
    </xf>
    <xf numFmtId="0" fontId="52" fillId="4" borderId="7" xfId="7" applyFont="1" applyFill="1" applyBorder="1" applyAlignment="1">
      <alignment horizontal="center"/>
    </xf>
    <xf numFmtId="0" fontId="52" fillId="4" borderId="9" xfId="7" applyFont="1" applyFill="1" applyBorder="1" applyAlignment="1">
      <alignment horizontal="center"/>
    </xf>
    <xf numFmtId="0" fontId="28" fillId="0" borderId="6" xfId="7" applyFont="1" applyBorder="1"/>
    <xf numFmtId="0" fontId="28" fillId="0" borderId="7" xfId="7" applyFont="1" applyBorder="1"/>
    <xf numFmtId="0" fontId="28" fillId="0" borderId="9" xfId="7" applyFont="1" applyBorder="1"/>
    <xf numFmtId="165" fontId="24" fillId="0" borderId="1" xfId="7" applyNumberFormat="1" applyFont="1" applyBorder="1" applyAlignment="1" applyProtection="1">
      <alignment horizontal="left" vertical="top" wrapText="1"/>
    </xf>
    <xf numFmtId="165" fontId="24" fillId="0" borderId="13" xfId="7" applyNumberFormat="1" applyFont="1" applyBorder="1" applyAlignment="1" applyProtection="1">
      <alignment horizontal="left" vertical="top" wrapText="1"/>
    </xf>
    <xf numFmtId="165" fontId="24" fillId="0" borderId="7" xfId="7" applyNumberFormat="1" applyFont="1" applyBorder="1" applyAlignment="1" applyProtection="1">
      <alignment horizontal="left" vertical="top" wrapText="1"/>
    </xf>
    <xf numFmtId="165" fontId="24" fillId="0" borderId="9" xfId="7" applyNumberFormat="1" applyFont="1" applyBorder="1" applyAlignment="1" applyProtection="1">
      <alignment horizontal="left" vertical="top" wrapText="1"/>
    </xf>
    <xf numFmtId="0" fontId="24" fillId="0" borderId="10" xfId="7" applyFont="1" applyBorder="1" applyAlignment="1" applyProtection="1">
      <alignment horizontal="left" vertical="top" wrapText="1"/>
      <protection locked="0"/>
    </xf>
    <xf numFmtId="0" fontId="24" fillId="0" borderId="0" xfId="7" applyFont="1" applyAlignment="1" applyProtection="1">
      <alignment horizontal="left" vertical="top" wrapText="1"/>
      <protection locked="0"/>
    </xf>
    <xf numFmtId="0" fontId="24" fillId="0" borderId="15" xfId="7" applyFont="1" applyBorder="1" applyAlignment="1" applyProtection="1">
      <alignment horizontal="left" vertical="top" wrapText="1"/>
      <protection locked="0"/>
    </xf>
    <xf numFmtId="0" fontId="24" fillId="0" borderId="6" xfId="7" applyFont="1" applyBorder="1" applyAlignment="1" applyProtection="1">
      <alignment horizontal="left" vertical="top" wrapText="1"/>
      <protection locked="0"/>
    </xf>
    <xf numFmtId="0" fontId="24" fillId="0" borderId="7" xfId="7" applyFont="1" applyBorder="1" applyAlignment="1" applyProtection="1">
      <alignment horizontal="left" vertical="top" wrapText="1"/>
      <protection locked="0"/>
    </xf>
    <xf numFmtId="0" fontId="24" fillId="0" borderId="9" xfId="7" applyFont="1" applyBorder="1" applyAlignment="1" applyProtection="1">
      <alignment horizontal="left" vertical="top" wrapText="1"/>
      <protection locked="0"/>
    </xf>
    <xf numFmtId="0" fontId="24" fillId="0" borderId="8" xfId="7" applyFont="1" applyBorder="1" applyAlignment="1" applyProtection="1">
      <alignment horizontal="left" wrapText="1"/>
      <protection locked="0"/>
    </xf>
    <xf numFmtId="0" fontId="24" fillId="0" borderId="12" xfId="7" applyFont="1" applyBorder="1" applyAlignment="1" applyProtection="1">
      <alignment horizontal="left" wrapText="1"/>
      <protection locked="0"/>
    </xf>
    <xf numFmtId="0" fontId="32" fillId="0" borderId="1" xfId="7" applyFont="1" applyBorder="1" applyAlignment="1" applyProtection="1">
      <alignment horizontal="center"/>
    </xf>
    <xf numFmtId="0" fontId="53" fillId="0" borderId="22" xfId="7" applyFont="1" applyBorder="1" applyAlignment="1" applyProtection="1">
      <alignment wrapText="1"/>
    </xf>
    <xf numFmtId="0" fontId="53" fillId="0" borderId="17" xfId="7" applyFont="1" applyBorder="1" applyAlignment="1" applyProtection="1">
      <alignment wrapText="1"/>
    </xf>
    <xf numFmtId="0" fontId="55" fillId="0" borderId="17" xfId="7" applyFont="1" applyBorder="1" applyAlignment="1" applyProtection="1">
      <alignment horizontal="left" vertical="top" wrapText="1"/>
      <protection locked="0"/>
    </xf>
    <xf numFmtId="0" fontId="55" fillId="0" borderId="21" xfId="7" applyFont="1" applyBorder="1" applyAlignment="1" applyProtection="1">
      <alignment horizontal="left" vertical="top" wrapText="1"/>
      <protection locked="0"/>
    </xf>
    <xf numFmtId="0" fontId="55" fillId="0" borderId="0" xfId="7" applyFont="1" applyBorder="1" applyAlignment="1" applyProtection="1">
      <alignment horizontal="left" vertical="top" wrapText="1"/>
      <protection locked="0"/>
    </xf>
    <xf numFmtId="0" fontId="55" fillId="0" borderId="15" xfId="7" applyFont="1" applyBorder="1" applyAlignment="1" applyProtection="1">
      <alignment horizontal="left" vertical="top" wrapText="1"/>
      <protection locked="0"/>
    </xf>
    <xf numFmtId="0" fontId="28" fillId="0" borderId="10" xfId="7" applyFont="1" applyBorder="1" applyProtection="1"/>
    <xf numFmtId="0" fontId="28" fillId="0" borderId="0" xfId="7" applyFont="1" applyBorder="1" applyProtection="1"/>
    <xf numFmtId="0" fontId="56" fillId="0" borderId="6" xfId="7" applyFont="1" applyBorder="1" applyAlignment="1" applyProtection="1"/>
    <xf numFmtId="0" fontId="56" fillId="0" borderId="7" xfId="7" applyFont="1" applyBorder="1" applyAlignment="1" applyProtection="1"/>
    <xf numFmtId="0" fontId="56" fillId="0" borderId="9" xfId="7" applyFont="1" applyBorder="1" applyAlignment="1" applyProtection="1"/>
    <xf numFmtId="0" fontId="53" fillId="0" borderId="5" xfId="7" applyFont="1" applyBorder="1" applyProtection="1"/>
    <xf numFmtId="0" fontId="28" fillId="0" borderId="1" xfId="7" applyFont="1" applyBorder="1" applyProtection="1"/>
    <xf numFmtId="0" fontId="28" fillId="0" borderId="13" xfId="7" applyFont="1" applyBorder="1" applyProtection="1"/>
    <xf numFmtId="0" fontId="32" fillId="0" borderId="10" xfId="7" applyFont="1" applyBorder="1" applyAlignment="1" applyProtection="1">
      <alignment horizontal="left" vertical="top" wrapText="1"/>
      <protection locked="0"/>
    </xf>
    <xf numFmtId="0" fontId="32" fillId="0" borderId="0" xfId="7" applyFont="1" applyAlignment="1" applyProtection="1">
      <alignment horizontal="left" vertical="top" wrapText="1"/>
      <protection locked="0"/>
    </xf>
    <xf numFmtId="0" fontId="32" fillId="0" borderId="15" xfId="7" applyFont="1" applyBorder="1" applyAlignment="1" applyProtection="1">
      <alignment horizontal="left" vertical="top" wrapText="1"/>
      <protection locked="0"/>
    </xf>
    <xf numFmtId="0" fontId="24" fillId="0" borderId="0" xfId="7" applyFont="1" applyBorder="1" applyAlignment="1" applyProtection="1">
      <alignment horizontal="left" vertical="top" wrapText="1"/>
      <protection locked="0"/>
    </xf>
  </cellXfs>
  <cellStyles count="8">
    <cellStyle name="Hyperlink" xfId="4" builtinId="8"/>
    <cellStyle name="Normal" xfId="0" builtinId="0"/>
    <cellStyle name="Normal 2" xfId="2"/>
    <cellStyle name="Normal 3" xfId="1"/>
    <cellStyle name="Normal 4" xfId="3"/>
    <cellStyle name="Normal 4 2" xfId="6"/>
    <cellStyle name="Normal 4 3" xfId="7"/>
    <cellStyle name="Percent" xfId="5" builtinId="5"/>
  </cellStyles>
  <dxfs count="8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33CC"/>
      <color rgb="FFFFFFFF"/>
      <color rgb="FF00FF00"/>
      <color rgb="FFCCCCFF"/>
      <color rgb="FFFF0000"/>
      <color rgb="FFFF9999"/>
      <color rgb="FFFFFF99"/>
      <color rgb="FF00FFFF"/>
      <color rgb="FFFFCC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290426</xdr:colOff>
      <xdr:row>2</xdr:row>
      <xdr:rowOff>90401</xdr:rowOff>
    </xdr:from>
    <xdr:to>
      <xdr:col>10</xdr:col>
      <xdr:colOff>238126</xdr:colOff>
      <xdr:row>9</xdr:row>
      <xdr:rowOff>109753</xdr:rowOff>
    </xdr:to>
    <xdr:pic>
      <xdr:nvPicPr>
        <xdr:cNvPr id="3" name="Picture 2" descr="USDA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776" y="585701"/>
          <a:ext cx="1814600" cy="1152827"/>
        </a:xfrm>
        <a:prstGeom prst="rect">
          <a:avLst/>
        </a:prstGeom>
      </xdr:spPr>
    </xdr:pic>
    <xdr:clientData/>
  </xdr:twoCellAnchor>
  <xdr:twoCellAnchor editAs="oneCell">
    <xdr:from>
      <xdr:col>4</xdr:col>
      <xdr:colOff>452873</xdr:colOff>
      <xdr:row>130</xdr:row>
      <xdr:rowOff>60614</xdr:rowOff>
    </xdr:from>
    <xdr:to>
      <xdr:col>12</xdr:col>
      <xdr:colOff>435554</xdr:colOff>
      <xdr:row>142</xdr:row>
      <xdr:rowOff>271576</xdr:rowOff>
    </xdr:to>
    <xdr:pic>
      <xdr:nvPicPr>
        <xdr:cNvPr id="19" name="Picture 18" descr="USDA Logo">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1673" y="30159614"/>
          <a:ext cx="3640281" cy="2154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396240</xdr:colOff>
      <xdr:row>70</xdr:row>
      <xdr:rowOff>93069</xdr:rowOff>
    </xdr:from>
    <xdr:to>
      <xdr:col>8</xdr:col>
      <xdr:colOff>411775</xdr:colOff>
      <xdr:row>74</xdr:row>
      <xdr:rowOff>247651</xdr:rowOff>
    </xdr:to>
    <xdr:pic>
      <xdr:nvPicPr>
        <xdr:cNvPr id="5" name="Picture 4" descr="USDA Log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15494"/>
          <a:ext cx="1768135" cy="12594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396240</xdr:colOff>
      <xdr:row>68</xdr:row>
      <xdr:rowOff>93069</xdr:rowOff>
    </xdr:from>
    <xdr:to>
      <xdr:col>8</xdr:col>
      <xdr:colOff>419100</xdr:colOff>
      <xdr:row>72</xdr:row>
      <xdr:rowOff>252869</xdr:rowOff>
    </xdr:to>
    <xdr:pic>
      <xdr:nvPicPr>
        <xdr:cNvPr id="2" name="Picture 1" descr="USDA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44069"/>
          <a:ext cx="1775460" cy="1264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257175</xdr:colOff>
      <xdr:row>0</xdr:row>
      <xdr:rowOff>0</xdr:rowOff>
    </xdr:from>
    <xdr:to>
      <xdr:col>23</xdr:col>
      <xdr:colOff>518232</xdr:colOff>
      <xdr:row>3</xdr:row>
      <xdr:rowOff>137430</xdr:rowOff>
    </xdr:to>
    <xdr:pic>
      <xdr:nvPicPr>
        <xdr:cNvPr id="2" name="Picture 1">
          <a:extLst>
            <a:ext uri="{FF2B5EF4-FFF2-40B4-BE49-F238E27FC236}">
              <a16:creationId xmlns:a16="http://schemas.microsoft.com/office/drawing/2014/main" id="{3344B7D2-F2E0-4E75-B385-72055574B73E}"/>
            </a:ext>
          </a:extLst>
        </xdr:cNvPr>
        <xdr:cNvPicPr>
          <a:picLocks noChangeAspect="1"/>
        </xdr:cNvPicPr>
      </xdr:nvPicPr>
      <xdr:blipFill>
        <a:blip xmlns:r="http://schemas.openxmlformats.org/officeDocument/2006/relationships" r:embed="rId1"/>
        <a:stretch>
          <a:fillRect/>
        </a:stretch>
      </xdr:blipFill>
      <xdr:spPr>
        <a:xfrm>
          <a:off x="10020300" y="0"/>
          <a:ext cx="1032582" cy="7756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A1:AF149"/>
  <sheetViews>
    <sheetView showGridLines="0" tabSelected="1" view="pageLayout" topLeftCell="A33" zoomScaleNormal="100" zoomScaleSheetLayoutView="100" workbookViewId="0">
      <selection activeCell="G49" sqref="G49:Q50"/>
    </sheetView>
  </sheetViews>
  <sheetFormatPr defaultColWidth="9.28515625" defaultRowHeight="12.75" x14ac:dyDescent="0.2"/>
  <cols>
    <col min="1" max="17" width="6.5703125" style="59" customWidth="1"/>
    <col min="18" max="16384" width="9.28515625" style="59"/>
  </cols>
  <sheetData>
    <row r="1" spans="1:20" ht="19.5" customHeight="1" x14ac:dyDescent="0.3">
      <c r="A1" s="318" t="s">
        <v>15</v>
      </c>
      <c r="B1" s="318"/>
      <c r="C1" s="318"/>
      <c r="D1" s="318"/>
      <c r="E1" s="318"/>
      <c r="F1" s="318"/>
      <c r="G1" s="318"/>
      <c r="H1" s="318"/>
      <c r="I1" s="318"/>
      <c r="J1" s="318"/>
      <c r="K1" s="318"/>
      <c r="L1" s="318"/>
      <c r="M1" s="318"/>
      <c r="N1" s="318"/>
      <c r="O1" s="318"/>
      <c r="P1" s="318"/>
      <c r="Q1" s="318"/>
    </row>
    <row r="2" spans="1:20" ht="19.5" customHeight="1" x14ac:dyDescent="0.3">
      <c r="A2" s="318" t="s">
        <v>16</v>
      </c>
      <c r="B2" s="318"/>
      <c r="C2" s="318"/>
      <c r="D2" s="318"/>
      <c r="E2" s="318"/>
      <c r="F2" s="318"/>
      <c r="G2" s="318"/>
      <c r="H2" s="318"/>
      <c r="I2" s="318"/>
      <c r="J2" s="318"/>
      <c r="K2" s="318"/>
      <c r="L2" s="318"/>
      <c r="M2" s="318"/>
      <c r="N2" s="318"/>
      <c r="O2" s="318"/>
      <c r="P2" s="318"/>
      <c r="Q2" s="318"/>
    </row>
    <row r="3" spans="1:20" x14ac:dyDescent="0.2">
      <c r="A3" s="319"/>
      <c r="B3" s="320"/>
      <c r="C3" s="320"/>
      <c r="D3" s="320"/>
      <c r="E3" s="320"/>
      <c r="F3" s="320"/>
      <c r="G3" s="320"/>
      <c r="H3" s="320"/>
      <c r="I3" s="320"/>
      <c r="J3" s="320"/>
      <c r="K3" s="320"/>
      <c r="L3" s="320"/>
      <c r="M3" s="320"/>
      <c r="N3" s="320"/>
      <c r="O3" s="320"/>
      <c r="P3" s="320"/>
      <c r="Q3" s="320"/>
    </row>
    <row r="4" spans="1:20" x14ac:dyDescent="0.2">
      <c r="A4" s="320"/>
      <c r="B4" s="320"/>
      <c r="C4" s="320"/>
      <c r="D4" s="320"/>
      <c r="E4" s="320"/>
      <c r="F4" s="320"/>
      <c r="G4" s="320"/>
      <c r="H4" s="320"/>
      <c r="I4" s="320"/>
      <c r="J4" s="320"/>
      <c r="K4" s="320"/>
      <c r="L4" s="320"/>
      <c r="M4" s="320"/>
      <c r="N4" s="320"/>
      <c r="O4" s="320"/>
      <c r="P4" s="320"/>
      <c r="Q4" s="320"/>
    </row>
    <row r="5" spans="1:20" x14ac:dyDescent="0.2">
      <c r="A5" s="320"/>
      <c r="B5" s="320"/>
      <c r="C5" s="320"/>
      <c r="D5" s="320"/>
      <c r="E5" s="320"/>
      <c r="F5" s="320"/>
      <c r="G5" s="320"/>
      <c r="H5" s="320"/>
      <c r="I5" s="320"/>
      <c r="J5" s="320"/>
      <c r="K5" s="320"/>
      <c r="L5" s="320"/>
      <c r="M5" s="320"/>
      <c r="N5" s="320"/>
      <c r="O5" s="320"/>
      <c r="P5" s="320"/>
      <c r="Q5" s="320"/>
    </row>
    <row r="6" spans="1:20" x14ac:dyDescent="0.2">
      <c r="A6" s="320"/>
      <c r="B6" s="320"/>
      <c r="C6" s="320"/>
      <c r="D6" s="320"/>
      <c r="E6" s="320"/>
      <c r="F6" s="320"/>
      <c r="G6" s="320"/>
      <c r="H6" s="320"/>
      <c r="I6" s="320"/>
      <c r="J6" s="320"/>
      <c r="K6" s="320"/>
      <c r="L6" s="320"/>
      <c r="M6" s="320"/>
      <c r="N6" s="320"/>
      <c r="O6" s="320"/>
      <c r="P6" s="320"/>
      <c r="Q6" s="320"/>
    </row>
    <row r="7" spans="1:20" x14ac:dyDescent="0.2">
      <c r="A7" s="320"/>
      <c r="B7" s="320"/>
      <c r="C7" s="320"/>
      <c r="D7" s="320"/>
      <c r="E7" s="320"/>
      <c r="F7" s="320"/>
      <c r="G7" s="320"/>
      <c r="H7" s="320"/>
      <c r="I7" s="320"/>
      <c r="J7" s="320"/>
      <c r="K7" s="320"/>
      <c r="L7" s="320"/>
      <c r="M7" s="320"/>
      <c r="N7" s="320"/>
      <c r="O7" s="320"/>
      <c r="P7" s="320"/>
      <c r="Q7" s="320"/>
    </row>
    <row r="8" spans="1:20" x14ac:dyDescent="0.2">
      <c r="A8" s="320"/>
      <c r="B8" s="320"/>
      <c r="C8" s="320"/>
      <c r="D8" s="320"/>
      <c r="E8" s="320"/>
      <c r="F8" s="320"/>
      <c r="G8" s="320"/>
      <c r="H8" s="320"/>
      <c r="I8" s="320"/>
      <c r="J8" s="320"/>
      <c r="K8" s="320"/>
      <c r="L8" s="320"/>
      <c r="M8" s="320"/>
      <c r="N8" s="320"/>
      <c r="O8" s="320"/>
      <c r="P8" s="320"/>
      <c r="Q8" s="320"/>
    </row>
    <row r="9" spans="1:20" x14ac:dyDescent="0.2">
      <c r="A9" s="320"/>
      <c r="B9" s="320"/>
      <c r="C9" s="320"/>
      <c r="D9" s="320"/>
      <c r="E9" s="320"/>
      <c r="F9" s="320"/>
      <c r="G9" s="320"/>
      <c r="H9" s="320"/>
      <c r="I9" s="320"/>
      <c r="J9" s="320"/>
      <c r="K9" s="320"/>
      <c r="L9" s="320"/>
      <c r="M9" s="320"/>
      <c r="N9" s="320"/>
      <c r="O9" s="320"/>
      <c r="P9" s="320"/>
      <c r="Q9" s="320"/>
    </row>
    <row r="10" spans="1:20" ht="17.25" customHeight="1" x14ac:dyDescent="0.2">
      <c r="A10" s="320"/>
      <c r="B10" s="320"/>
      <c r="C10" s="320"/>
      <c r="D10" s="320"/>
      <c r="E10" s="320"/>
      <c r="F10" s="320"/>
      <c r="G10" s="320"/>
      <c r="H10" s="320"/>
      <c r="I10" s="320"/>
      <c r="J10" s="320"/>
      <c r="K10" s="320"/>
      <c r="L10" s="320"/>
      <c r="M10" s="320"/>
      <c r="N10" s="320"/>
      <c r="O10" s="320"/>
      <c r="P10" s="320"/>
      <c r="Q10" s="320"/>
    </row>
    <row r="11" spans="1:20" ht="7.15" hidden="1" customHeight="1" x14ac:dyDescent="0.2">
      <c r="A11" s="321"/>
      <c r="B11" s="321"/>
      <c r="C11" s="321"/>
      <c r="D11" s="321"/>
      <c r="E11" s="321"/>
      <c r="F11" s="321"/>
      <c r="G11" s="321"/>
      <c r="H11" s="321"/>
      <c r="I11" s="321"/>
      <c r="J11" s="321"/>
      <c r="K11" s="321"/>
      <c r="L11" s="321"/>
      <c r="M11" s="321"/>
      <c r="N11" s="321"/>
      <c r="O11" s="321"/>
      <c r="P11" s="321"/>
      <c r="Q11" s="321"/>
    </row>
    <row r="12" spans="1:20" ht="15" customHeight="1" x14ac:dyDescent="0.2">
      <c r="A12" s="322" t="s">
        <v>617</v>
      </c>
      <c r="B12" s="323"/>
      <c r="C12" s="323"/>
      <c r="D12" s="323"/>
      <c r="E12" s="323"/>
      <c r="F12" s="323"/>
      <c r="G12" s="323"/>
      <c r="H12" s="323"/>
      <c r="I12" s="323"/>
      <c r="J12" s="323"/>
      <c r="K12" s="323"/>
      <c r="L12" s="323"/>
      <c r="M12" s="323"/>
      <c r="N12" s="323"/>
      <c r="O12" s="323"/>
      <c r="P12" s="323"/>
      <c r="Q12" s="323"/>
      <c r="T12" s="1"/>
    </row>
    <row r="13" spans="1:20" ht="13.5" customHeight="1" x14ac:dyDescent="0.2">
      <c r="A13" s="323"/>
      <c r="B13" s="323"/>
      <c r="C13" s="323"/>
      <c r="D13" s="323"/>
      <c r="E13" s="323"/>
      <c r="F13" s="323"/>
      <c r="G13" s="323"/>
      <c r="H13" s="323"/>
      <c r="I13" s="323"/>
      <c r="J13" s="323"/>
      <c r="K13" s="323"/>
      <c r="L13" s="323"/>
      <c r="M13" s="323"/>
      <c r="N13" s="323"/>
      <c r="O13" s="323"/>
      <c r="P13" s="323"/>
      <c r="Q13" s="323"/>
    </row>
    <row r="14" spans="1:20" ht="27.75" customHeight="1" x14ac:dyDescent="0.2">
      <c r="A14" s="323"/>
      <c r="B14" s="323"/>
      <c r="C14" s="323"/>
      <c r="D14" s="323"/>
      <c r="E14" s="323"/>
      <c r="F14" s="323"/>
      <c r="G14" s="323"/>
      <c r="H14" s="323"/>
      <c r="I14" s="323"/>
      <c r="J14" s="323"/>
      <c r="K14" s="323"/>
      <c r="L14" s="323"/>
      <c r="M14" s="323"/>
      <c r="N14" s="323"/>
      <c r="O14" s="323"/>
      <c r="P14" s="323"/>
      <c r="Q14" s="323"/>
    </row>
    <row r="15" spans="1:20" s="89" customFormat="1" ht="4.5" customHeight="1" x14ac:dyDescent="0.2">
      <c r="A15" s="94"/>
      <c r="B15" s="94"/>
      <c r="C15" s="94"/>
      <c r="D15" s="94"/>
      <c r="E15" s="94"/>
      <c r="F15" s="94"/>
      <c r="G15" s="94"/>
      <c r="H15" s="94"/>
      <c r="I15" s="94"/>
      <c r="J15" s="94"/>
      <c r="K15" s="94"/>
      <c r="L15" s="94"/>
      <c r="M15" s="94"/>
      <c r="N15" s="94"/>
      <c r="O15" s="94"/>
      <c r="P15" s="94"/>
      <c r="Q15" s="94"/>
    </row>
    <row r="16" spans="1:20" ht="15" customHeight="1" x14ac:dyDescent="0.2">
      <c r="A16" s="324" t="s">
        <v>546</v>
      </c>
      <c r="B16" s="325"/>
      <c r="C16" s="325"/>
      <c r="D16" s="325"/>
      <c r="E16" s="325"/>
      <c r="F16" s="325"/>
      <c r="G16" s="325"/>
      <c r="H16" s="325"/>
      <c r="I16" s="325"/>
      <c r="J16" s="326"/>
      <c r="K16" s="326"/>
      <c r="L16" s="326"/>
      <c r="M16" s="326"/>
      <c r="N16" s="326"/>
      <c r="O16" s="326"/>
      <c r="P16" s="326"/>
      <c r="Q16" s="327"/>
    </row>
    <row r="17" spans="1:32" ht="20.100000000000001" customHeight="1" x14ac:dyDescent="0.2">
      <c r="A17" s="328" t="s">
        <v>545</v>
      </c>
      <c r="B17" s="312"/>
      <c r="C17" s="312"/>
      <c r="D17" s="329" t="s">
        <v>726</v>
      </c>
      <c r="E17" s="330"/>
      <c r="F17" s="330"/>
      <c r="G17" s="330"/>
      <c r="H17" s="330"/>
      <c r="I17" s="330"/>
      <c r="J17" s="330"/>
      <c r="K17" s="330"/>
      <c r="L17" s="330"/>
      <c r="M17" s="330"/>
      <c r="N17" s="330"/>
      <c r="O17" s="330"/>
      <c r="P17" s="330"/>
      <c r="Q17" s="330"/>
    </row>
    <row r="18" spans="1:32" ht="20.100000000000001" customHeight="1" x14ac:dyDescent="0.2">
      <c r="A18" s="312" t="s">
        <v>706</v>
      </c>
      <c r="B18" s="313"/>
      <c r="C18" s="313"/>
      <c r="D18" s="313"/>
      <c r="E18" s="312"/>
      <c r="F18" s="312"/>
      <c r="G18" s="312"/>
      <c r="H18" s="312"/>
      <c r="I18" s="312"/>
      <c r="J18" s="312" t="s">
        <v>547</v>
      </c>
      <c r="K18" s="312"/>
      <c r="L18" s="62" t="s">
        <v>408</v>
      </c>
      <c r="M18" s="356"/>
      <c r="N18" s="356"/>
      <c r="O18" s="356"/>
      <c r="P18" s="356"/>
      <c r="Q18" s="356"/>
    </row>
    <row r="19" spans="1:32" ht="20.100000000000001" customHeight="1" x14ac:dyDescent="0.2">
      <c r="A19" s="312" t="s">
        <v>548</v>
      </c>
      <c r="B19" s="312"/>
      <c r="C19" s="331" t="s">
        <v>707</v>
      </c>
      <c r="D19" s="331"/>
      <c r="E19" s="331"/>
      <c r="F19" s="331"/>
      <c r="G19" s="331"/>
      <c r="H19" s="331"/>
      <c r="I19" s="331"/>
      <c r="J19" s="312" t="s">
        <v>549</v>
      </c>
      <c r="K19" s="312"/>
      <c r="L19" s="312"/>
      <c r="M19" s="331" t="s">
        <v>708</v>
      </c>
      <c r="N19" s="331"/>
      <c r="O19" s="331"/>
      <c r="P19" s="331"/>
      <c r="Q19" s="331"/>
      <c r="T19" s="1"/>
    </row>
    <row r="20" spans="1:32" ht="20.100000000000001" customHeight="1" x14ac:dyDescent="0.25">
      <c r="A20" s="328" t="s">
        <v>550</v>
      </c>
      <c r="B20" s="328"/>
      <c r="C20" s="328"/>
      <c r="D20" s="312"/>
      <c r="E20" s="312"/>
      <c r="F20" s="312"/>
      <c r="G20" s="312"/>
      <c r="H20" s="312"/>
      <c r="I20" s="312"/>
      <c r="J20" s="312"/>
      <c r="K20" s="312"/>
      <c r="L20" s="312"/>
      <c r="M20" s="91" t="s">
        <v>9</v>
      </c>
      <c r="N20" s="90" t="s">
        <v>648</v>
      </c>
      <c r="O20" s="60" t="s">
        <v>408</v>
      </c>
      <c r="P20" s="92" t="s">
        <v>10</v>
      </c>
      <c r="Q20" s="90"/>
      <c r="R20" s="63" t="s">
        <v>408</v>
      </c>
      <c r="T20" s="1"/>
    </row>
    <row r="21" spans="1:32" ht="20.100000000000001" customHeight="1" x14ac:dyDescent="0.25">
      <c r="A21" s="373" t="s">
        <v>551</v>
      </c>
      <c r="B21" s="373"/>
      <c r="C21" s="373"/>
      <c r="D21" s="373"/>
      <c r="E21" s="90" t="s">
        <v>648</v>
      </c>
      <c r="F21" s="93" t="s">
        <v>588</v>
      </c>
      <c r="G21" s="64"/>
      <c r="H21" s="64"/>
      <c r="I21" s="313" t="s">
        <v>652</v>
      </c>
      <c r="J21" s="367"/>
      <c r="K21" s="367"/>
      <c r="L21" s="367"/>
      <c r="M21" s="331" t="s">
        <v>754</v>
      </c>
      <c r="N21" s="331"/>
      <c r="O21" s="331"/>
      <c r="P21" s="331"/>
      <c r="Q21" s="331"/>
    </row>
    <row r="22" spans="1:32" ht="20.100000000000001" customHeight="1" x14ac:dyDescent="0.2">
      <c r="A22" s="312" t="s">
        <v>548</v>
      </c>
      <c r="B22" s="313"/>
      <c r="C22" s="314"/>
      <c r="D22" s="314"/>
      <c r="E22" s="314"/>
      <c r="F22" s="314"/>
      <c r="G22" s="314"/>
      <c r="H22" s="314"/>
      <c r="I22" s="314"/>
      <c r="J22" s="312" t="s">
        <v>549</v>
      </c>
      <c r="K22" s="313"/>
      <c r="L22" s="313"/>
      <c r="M22" s="331"/>
      <c r="N22" s="331"/>
      <c r="O22" s="331"/>
      <c r="P22" s="331"/>
      <c r="Q22" s="331"/>
    </row>
    <row r="23" spans="1:32" ht="20.100000000000001" customHeight="1" x14ac:dyDescent="0.2">
      <c r="A23" s="312" t="s">
        <v>552</v>
      </c>
      <c r="B23" s="313"/>
      <c r="C23" s="313"/>
      <c r="D23" s="331" t="s">
        <v>727</v>
      </c>
      <c r="E23" s="331"/>
      <c r="F23" s="331"/>
      <c r="G23" s="331"/>
      <c r="H23" s="331"/>
      <c r="I23" s="331"/>
      <c r="J23" s="312" t="s">
        <v>553</v>
      </c>
      <c r="K23" s="313"/>
      <c r="L23" s="313"/>
      <c r="M23" s="331" t="s">
        <v>728</v>
      </c>
      <c r="N23" s="331"/>
      <c r="O23" s="331"/>
      <c r="P23" s="331"/>
      <c r="Q23" s="331"/>
    </row>
    <row r="24" spans="1:32" ht="20.100000000000001" customHeight="1" x14ac:dyDescent="0.2">
      <c r="A24" s="312" t="s">
        <v>589</v>
      </c>
      <c r="B24" s="312"/>
      <c r="C24" s="312"/>
      <c r="D24" s="331" t="s">
        <v>729</v>
      </c>
      <c r="E24" s="331"/>
      <c r="F24" s="331"/>
      <c r="G24" s="331"/>
      <c r="H24" s="331"/>
      <c r="I24" s="331"/>
      <c r="J24" s="312" t="s">
        <v>554</v>
      </c>
      <c r="K24" s="313"/>
      <c r="L24" s="313"/>
      <c r="M24" s="331" t="s">
        <v>709</v>
      </c>
      <c r="N24" s="331"/>
      <c r="O24" s="331"/>
      <c r="P24" s="331"/>
      <c r="Q24" s="331"/>
    </row>
    <row r="25" spans="1:32" ht="20.100000000000001" customHeight="1" x14ac:dyDescent="0.2">
      <c r="A25" s="315" t="s">
        <v>555</v>
      </c>
      <c r="B25" s="315"/>
      <c r="C25" s="313"/>
      <c r="D25" s="316" t="s">
        <v>710</v>
      </c>
      <c r="E25" s="316"/>
      <c r="F25" s="316"/>
      <c r="G25" s="316"/>
      <c r="H25" s="316"/>
      <c r="I25" s="316"/>
      <c r="J25" s="316"/>
      <c r="K25" s="316"/>
      <c r="L25" s="316"/>
      <c r="M25" s="316"/>
      <c r="N25" s="316"/>
      <c r="O25" s="316"/>
      <c r="P25" s="316"/>
      <c r="Q25" s="316"/>
    </row>
    <row r="26" spans="1:32" ht="20.100000000000001" customHeight="1" x14ac:dyDescent="0.25">
      <c r="A26" s="312" t="s">
        <v>567</v>
      </c>
      <c r="B26" s="313"/>
      <c r="C26" s="313"/>
      <c r="D26" s="313"/>
      <c r="E26" s="313"/>
      <c r="F26" s="313"/>
      <c r="G26" s="313"/>
      <c r="H26" s="313"/>
      <c r="I26" s="313"/>
      <c r="J26" s="313"/>
      <c r="K26" s="313"/>
      <c r="L26" s="313"/>
      <c r="M26" s="91" t="s">
        <v>9</v>
      </c>
      <c r="N26" s="90"/>
      <c r="O26" s="60" t="s">
        <v>408</v>
      </c>
      <c r="P26" s="92" t="s">
        <v>10</v>
      </c>
      <c r="Q26" s="90" t="s">
        <v>648</v>
      </c>
      <c r="Z26" s="1"/>
    </row>
    <row r="27" spans="1:32" s="301" customFormat="1" ht="21.6" customHeight="1" x14ac:dyDescent="0.25">
      <c r="A27" s="344" t="s">
        <v>685</v>
      </c>
      <c r="B27" s="344"/>
      <c r="C27" s="344"/>
      <c r="D27" s="344"/>
      <c r="E27" s="344"/>
      <c r="F27" s="344"/>
      <c r="G27" s="344"/>
      <c r="H27" s="344"/>
      <c r="I27" s="344"/>
      <c r="J27" s="344"/>
      <c r="K27" s="344"/>
      <c r="M27" s="302" t="s">
        <v>9</v>
      </c>
      <c r="N27" s="311"/>
      <c r="P27" s="302" t="s">
        <v>10</v>
      </c>
      <c r="Q27" s="311" t="s">
        <v>648</v>
      </c>
    </row>
    <row r="28" spans="1:32" s="89" customFormat="1" ht="4.5" customHeight="1" x14ac:dyDescent="0.2">
      <c r="A28" s="272"/>
      <c r="B28" s="272"/>
      <c r="C28" s="272"/>
      <c r="D28" s="272"/>
      <c r="E28" s="272"/>
      <c r="F28" s="272"/>
      <c r="G28" s="272"/>
      <c r="H28" s="272"/>
      <c r="I28" s="272"/>
      <c r="J28" s="272"/>
      <c r="K28" s="272"/>
      <c r="L28" s="272"/>
      <c r="M28" s="272"/>
      <c r="N28" s="94"/>
      <c r="O28" s="272"/>
      <c r="P28" s="272"/>
      <c r="Q28" s="94"/>
    </row>
    <row r="29" spans="1:32" ht="15" customHeight="1" x14ac:dyDescent="0.2">
      <c r="A29" s="337" t="s">
        <v>556</v>
      </c>
      <c r="B29" s="338"/>
      <c r="C29" s="338"/>
      <c r="D29" s="338"/>
      <c r="E29" s="338"/>
      <c r="F29" s="338"/>
      <c r="G29" s="338"/>
      <c r="H29" s="338"/>
      <c r="I29" s="338"/>
      <c r="J29" s="339"/>
      <c r="K29" s="339"/>
      <c r="L29" s="339"/>
      <c r="M29" s="339"/>
      <c r="N29" s="339"/>
      <c r="O29" s="339"/>
      <c r="P29" s="339"/>
      <c r="Q29" s="340"/>
    </row>
    <row r="30" spans="1:32" s="58" customFormat="1" ht="20.100000000000001" customHeight="1" x14ac:dyDescent="0.2">
      <c r="A30" s="343" t="s">
        <v>618</v>
      </c>
      <c r="B30" s="343"/>
      <c r="C30" s="343"/>
      <c r="D30" s="313" t="s">
        <v>557</v>
      </c>
      <c r="E30" s="313"/>
      <c r="F30" s="93" t="s">
        <v>559</v>
      </c>
      <c r="G30" s="359">
        <v>44011</v>
      </c>
      <c r="H30" s="360"/>
      <c r="I30" s="360"/>
      <c r="J30" s="360"/>
      <c r="K30" s="360"/>
      <c r="L30" s="93" t="s">
        <v>560</v>
      </c>
      <c r="M30" s="361" t="s">
        <v>735</v>
      </c>
      <c r="N30" s="361"/>
      <c r="O30" s="361"/>
      <c r="P30" s="361"/>
      <c r="Q30" s="361"/>
      <c r="V30" s="14"/>
      <c r="W30" s="14"/>
      <c r="X30" s="14"/>
    </row>
    <row r="31" spans="1:32" ht="20.100000000000001" customHeight="1" x14ac:dyDescent="0.2">
      <c r="A31" s="343"/>
      <c r="B31" s="343"/>
      <c r="C31" s="343"/>
      <c r="D31" s="313" t="s">
        <v>558</v>
      </c>
      <c r="E31" s="313"/>
      <c r="F31" s="93" t="s">
        <v>559</v>
      </c>
      <c r="G31" s="359">
        <v>44100</v>
      </c>
      <c r="H31" s="360"/>
      <c r="I31" s="360"/>
      <c r="J31" s="360"/>
      <c r="K31" s="360"/>
      <c r="L31" s="93" t="s">
        <v>561</v>
      </c>
      <c r="M31" s="361" t="s">
        <v>736</v>
      </c>
      <c r="N31" s="361"/>
      <c r="O31" s="361"/>
      <c r="P31" s="361"/>
      <c r="Q31" s="361"/>
      <c r="Y31" s="65"/>
      <c r="Z31" s="65"/>
      <c r="AA31" s="65"/>
      <c r="AB31" s="65"/>
      <c r="AC31" s="65"/>
      <c r="AD31" s="65"/>
    </row>
    <row r="32" spans="1:32" ht="21.6" customHeight="1" x14ac:dyDescent="0.2">
      <c r="A32" s="313" t="s">
        <v>562</v>
      </c>
      <c r="B32" s="313"/>
      <c r="C32" s="313"/>
      <c r="D32" s="313"/>
      <c r="E32" s="313"/>
      <c r="F32" s="313"/>
      <c r="G32" s="360" t="s">
        <v>711</v>
      </c>
      <c r="H32" s="360"/>
      <c r="I32" s="360"/>
      <c r="J32" s="360"/>
      <c r="K32" s="360"/>
      <c r="L32" s="360"/>
      <c r="M32" s="360"/>
      <c r="N32" s="360"/>
      <c r="O32" s="360"/>
      <c r="P32" s="360"/>
      <c r="Q32" s="360"/>
      <c r="T32" s="28"/>
      <c r="U32" s="58"/>
      <c r="V32" s="58"/>
      <c r="W32" s="58"/>
      <c r="X32" s="30"/>
      <c r="Y32" s="58"/>
      <c r="Z32" s="58"/>
      <c r="AA32" s="58"/>
      <c r="AB32" s="58"/>
      <c r="AC32" s="58"/>
      <c r="AD32" s="58"/>
      <c r="AE32" s="58"/>
      <c r="AF32" s="58"/>
    </row>
    <row r="33" spans="1:24" ht="21.6" customHeight="1" x14ac:dyDescent="0.2">
      <c r="A33" s="313" t="s">
        <v>564</v>
      </c>
      <c r="B33" s="313"/>
      <c r="C33" s="313"/>
      <c r="D33" s="313"/>
      <c r="E33" s="313"/>
      <c r="F33" s="313"/>
      <c r="G33" s="360" t="s">
        <v>24</v>
      </c>
      <c r="H33" s="360"/>
      <c r="I33" s="360"/>
      <c r="J33" s="360"/>
      <c r="K33" s="360"/>
      <c r="L33" s="360"/>
      <c r="M33" s="360"/>
      <c r="N33" s="360"/>
      <c r="O33" s="360"/>
      <c r="P33" s="360"/>
      <c r="Q33" s="360"/>
      <c r="T33" s="28"/>
      <c r="X33" s="30"/>
    </row>
    <row r="34" spans="1:24" ht="21.6" customHeight="1" x14ac:dyDescent="0.2">
      <c r="A34" s="313" t="s">
        <v>563</v>
      </c>
      <c r="B34" s="313"/>
      <c r="C34" s="313"/>
      <c r="D34" s="313"/>
      <c r="E34" s="313"/>
      <c r="F34" s="313"/>
      <c r="G34" s="362" t="s">
        <v>734</v>
      </c>
      <c r="H34" s="362"/>
      <c r="I34" s="362"/>
      <c r="J34" s="362"/>
      <c r="K34" s="362"/>
      <c r="L34" s="362"/>
      <c r="M34" s="362"/>
      <c r="N34" s="362"/>
      <c r="O34" s="362"/>
      <c r="P34" s="362"/>
      <c r="Q34" s="362"/>
    </row>
    <row r="35" spans="1:24" ht="21.6" customHeight="1" x14ac:dyDescent="0.2">
      <c r="A35" s="313" t="s">
        <v>565</v>
      </c>
      <c r="B35" s="313"/>
      <c r="C35" s="313"/>
      <c r="D35" s="313"/>
      <c r="E35" s="313"/>
      <c r="F35" s="313"/>
      <c r="G35" s="362" t="s">
        <v>712</v>
      </c>
      <c r="H35" s="362"/>
      <c r="I35" s="362"/>
      <c r="J35" s="362"/>
      <c r="K35" s="362"/>
      <c r="L35" s="362"/>
      <c r="M35" s="362"/>
      <c r="N35" s="362"/>
      <c r="O35" s="362"/>
      <c r="P35" s="362"/>
      <c r="Q35" s="362"/>
    </row>
    <row r="36" spans="1:24" ht="21.6" customHeight="1" x14ac:dyDescent="0.2">
      <c r="A36" s="313" t="s">
        <v>566</v>
      </c>
      <c r="B36" s="313"/>
      <c r="C36" s="313"/>
      <c r="D36" s="313"/>
      <c r="E36" s="313"/>
      <c r="F36" s="313"/>
      <c r="G36" s="362" t="s">
        <v>712</v>
      </c>
      <c r="H36" s="362"/>
      <c r="I36" s="362"/>
      <c r="J36" s="362"/>
      <c r="K36" s="362"/>
      <c r="L36" s="362"/>
      <c r="M36" s="362"/>
      <c r="N36" s="362"/>
      <c r="O36" s="362"/>
      <c r="P36" s="362"/>
      <c r="Q36" s="362"/>
    </row>
    <row r="37" spans="1:24" ht="21.6" customHeight="1" x14ac:dyDescent="0.2">
      <c r="A37" s="313" t="s">
        <v>611</v>
      </c>
      <c r="B37" s="313"/>
      <c r="C37" s="313"/>
      <c r="D37" s="313"/>
      <c r="E37" s="313"/>
      <c r="F37" s="313"/>
      <c r="G37" s="368">
        <v>1173.8</v>
      </c>
      <c r="H37" s="368"/>
      <c r="I37" s="368"/>
      <c r="J37" s="368"/>
      <c r="K37" s="368"/>
      <c r="L37" s="368"/>
      <c r="M37" s="368"/>
      <c r="N37" s="368"/>
      <c r="O37" s="368"/>
      <c r="P37" s="368"/>
      <c r="Q37" s="368"/>
    </row>
    <row r="38" spans="1:24" s="80" customFormat="1" ht="21.6" customHeight="1" x14ac:dyDescent="0.2">
      <c r="A38" s="313" t="s">
        <v>612</v>
      </c>
      <c r="B38" s="313"/>
      <c r="C38" s="313"/>
      <c r="D38" s="313"/>
      <c r="E38" s="313"/>
      <c r="F38" s="313"/>
      <c r="G38" s="345">
        <v>1173.8</v>
      </c>
      <c r="H38" s="345"/>
      <c r="I38" s="345"/>
      <c r="J38" s="345"/>
      <c r="K38" s="345"/>
      <c r="L38" s="345"/>
      <c r="M38" s="345"/>
      <c r="N38" s="345"/>
      <c r="O38" s="345"/>
      <c r="P38" s="345"/>
      <c r="Q38" s="345"/>
    </row>
    <row r="39" spans="1:24" s="68" customFormat="1" ht="15" customHeight="1" x14ac:dyDescent="0.2">
      <c r="A39" s="313"/>
      <c r="B39" s="313"/>
      <c r="C39" s="313"/>
      <c r="D39" s="313"/>
      <c r="E39" s="313"/>
      <c r="F39" s="313"/>
      <c r="G39" s="365"/>
      <c r="H39" s="315"/>
      <c r="I39" s="315"/>
      <c r="J39" s="315"/>
      <c r="K39"/>
      <c r="L39" s="332"/>
      <c r="M39" s="332"/>
      <c r="N39" s="332"/>
      <c r="O39" s="332"/>
      <c r="P39" s="332"/>
      <c r="Q39" s="332"/>
    </row>
    <row r="40" spans="1:24" s="89" customFormat="1" ht="4.5" customHeight="1" x14ac:dyDescent="0.2">
      <c r="A40" s="272"/>
      <c r="B40" s="272"/>
      <c r="C40" s="272"/>
      <c r="D40" s="272"/>
      <c r="E40" s="272"/>
      <c r="F40" s="272"/>
      <c r="G40" s="272"/>
      <c r="H40" s="272"/>
      <c r="I40" s="272"/>
      <c r="J40" s="272"/>
      <c r="K40" s="272"/>
      <c r="L40" s="272"/>
      <c r="M40" s="272"/>
      <c r="N40" s="272"/>
      <c r="O40" s="272"/>
      <c r="P40" s="272"/>
      <c r="Q40" s="272"/>
    </row>
    <row r="41" spans="1:24" ht="15" customHeight="1" x14ac:dyDescent="0.2">
      <c r="A41" s="337" t="s">
        <v>568</v>
      </c>
      <c r="B41" s="338"/>
      <c r="C41" s="338"/>
      <c r="D41" s="338"/>
      <c r="E41" s="338"/>
      <c r="F41" s="338"/>
      <c r="G41" s="338"/>
      <c r="H41" s="338"/>
      <c r="I41" s="338"/>
      <c r="J41" s="339"/>
      <c r="K41" s="339"/>
      <c r="L41" s="339"/>
      <c r="M41" s="339"/>
      <c r="N41" s="339"/>
      <c r="O41" s="339"/>
      <c r="P41" s="339"/>
      <c r="Q41" s="340"/>
    </row>
    <row r="42" spans="1:24" s="89" customFormat="1" ht="4.5" customHeight="1" x14ac:dyDescent="0.2">
      <c r="A42" s="273"/>
      <c r="B42" s="273"/>
      <c r="C42" s="273"/>
      <c r="D42" s="273"/>
      <c r="E42" s="273"/>
      <c r="F42" s="273"/>
      <c r="G42" s="273"/>
      <c r="H42" s="273"/>
      <c r="I42" s="273"/>
      <c r="J42" s="273"/>
      <c r="K42" s="273"/>
      <c r="L42" s="273"/>
      <c r="M42" s="273"/>
      <c r="N42" s="273"/>
      <c r="O42" s="273"/>
      <c r="P42" s="273"/>
      <c r="Q42" s="273"/>
    </row>
    <row r="43" spans="1:24" ht="20.100000000000001" customHeight="1" x14ac:dyDescent="0.2">
      <c r="A43" s="343" t="s">
        <v>628</v>
      </c>
      <c r="B43" s="343"/>
      <c r="C43" s="343"/>
      <c r="D43" s="343"/>
      <c r="E43" s="343"/>
      <c r="F43" s="343"/>
      <c r="G43" s="312" t="s">
        <v>569</v>
      </c>
      <c r="H43" s="313"/>
      <c r="I43" s="313"/>
      <c r="J43" s="313"/>
      <c r="K43" s="314" t="s">
        <v>713</v>
      </c>
      <c r="L43" s="363"/>
      <c r="M43" s="363"/>
      <c r="N43" s="363"/>
      <c r="O43" s="363"/>
      <c r="P43" s="363"/>
      <c r="Q43" s="363"/>
    </row>
    <row r="44" spans="1:24" ht="20.100000000000001" customHeight="1" x14ac:dyDescent="0.2">
      <c r="A44" s="343"/>
      <c r="B44" s="343"/>
      <c r="C44" s="343"/>
      <c r="D44" s="343"/>
      <c r="E44" s="343"/>
      <c r="F44" s="343"/>
      <c r="G44" s="312" t="s">
        <v>570</v>
      </c>
      <c r="H44" s="313"/>
      <c r="I44" s="313"/>
      <c r="J44" s="313"/>
      <c r="K44" s="314" t="s">
        <v>714</v>
      </c>
      <c r="L44" s="314"/>
      <c r="M44" s="314"/>
      <c r="N44" s="314"/>
      <c r="O44" s="314"/>
      <c r="P44" s="314"/>
      <c r="Q44" s="314"/>
    </row>
    <row r="45" spans="1:24" ht="20.100000000000001" customHeight="1" x14ac:dyDescent="0.2">
      <c r="A45" s="343"/>
      <c r="B45" s="343"/>
      <c r="C45" s="343"/>
      <c r="D45" s="343"/>
      <c r="E45" s="343"/>
      <c r="F45" s="343"/>
      <c r="G45" s="312"/>
      <c r="H45" s="313"/>
      <c r="I45" s="313"/>
      <c r="J45" s="313"/>
      <c r="K45" s="336" t="s">
        <v>754</v>
      </c>
      <c r="L45" s="336"/>
      <c r="M45" s="336"/>
      <c r="N45" s="336"/>
      <c r="O45" s="336"/>
      <c r="P45" s="336"/>
      <c r="Q45" s="336"/>
    </row>
    <row r="46" spans="1:24" s="89" customFormat="1" ht="4.5" customHeight="1" x14ac:dyDescent="0.2">
      <c r="A46" s="272"/>
      <c r="B46" s="272"/>
      <c r="C46" s="272"/>
      <c r="D46" s="272"/>
      <c r="E46" s="272"/>
      <c r="F46" s="272"/>
      <c r="G46" s="272"/>
      <c r="H46" s="272"/>
      <c r="I46" s="272"/>
      <c r="J46" s="272"/>
      <c r="K46" s="94"/>
      <c r="L46" s="94"/>
      <c r="M46" s="94"/>
      <c r="N46" s="94"/>
      <c r="O46" s="94"/>
      <c r="P46" s="94"/>
      <c r="Q46" s="94"/>
    </row>
    <row r="47" spans="1:24" ht="15" customHeight="1" x14ac:dyDescent="0.2">
      <c r="A47" s="337" t="s">
        <v>571</v>
      </c>
      <c r="B47" s="338"/>
      <c r="C47" s="338"/>
      <c r="D47" s="338"/>
      <c r="E47" s="338"/>
      <c r="F47" s="338"/>
      <c r="G47" s="338"/>
      <c r="H47" s="338"/>
      <c r="I47" s="338"/>
      <c r="J47" s="339"/>
      <c r="K47" s="339"/>
      <c r="L47" s="339"/>
      <c r="M47" s="339"/>
      <c r="N47" s="339"/>
      <c r="O47" s="339"/>
      <c r="P47" s="339"/>
      <c r="Q47" s="340"/>
    </row>
    <row r="48" spans="1:24" s="89" customFormat="1" ht="4.5" customHeight="1" x14ac:dyDescent="0.2">
      <c r="A48" s="94"/>
      <c r="B48" s="94"/>
      <c r="C48" s="94"/>
      <c r="D48" s="94"/>
      <c r="E48" s="94"/>
      <c r="F48" s="94"/>
      <c r="G48" s="94"/>
      <c r="H48" s="94"/>
      <c r="I48" s="94"/>
      <c r="J48" s="94"/>
      <c r="K48" s="94"/>
      <c r="L48" s="94"/>
      <c r="M48" s="94"/>
      <c r="N48" s="94"/>
      <c r="O48" s="94"/>
      <c r="P48" s="94"/>
      <c r="Q48" s="94"/>
    </row>
    <row r="49" spans="1:17" ht="15" customHeight="1" x14ac:dyDescent="0.2">
      <c r="A49" s="341" t="s">
        <v>572</v>
      </c>
      <c r="B49" s="341"/>
      <c r="C49" s="341"/>
      <c r="D49" s="341"/>
      <c r="E49" s="341"/>
      <c r="F49" s="341"/>
      <c r="G49" s="342" t="s">
        <v>737</v>
      </c>
      <c r="H49" s="342"/>
      <c r="I49" s="342"/>
      <c r="J49" s="342"/>
      <c r="K49" s="342"/>
      <c r="L49" s="342"/>
      <c r="M49" s="342"/>
      <c r="N49" s="342"/>
      <c r="O49" s="342"/>
      <c r="P49" s="342"/>
      <c r="Q49" s="342"/>
    </row>
    <row r="50" spans="1:17" ht="15" customHeight="1" x14ac:dyDescent="0.2">
      <c r="A50" s="341"/>
      <c r="B50" s="341"/>
      <c r="C50" s="341"/>
      <c r="D50" s="341"/>
      <c r="E50" s="341"/>
      <c r="F50" s="341"/>
      <c r="G50" s="342"/>
      <c r="H50" s="342"/>
      <c r="I50" s="342"/>
      <c r="J50" s="342"/>
      <c r="K50" s="342"/>
      <c r="L50" s="342"/>
      <c r="M50" s="342"/>
      <c r="N50" s="342"/>
      <c r="O50" s="342"/>
      <c r="P50" s="342"/>
      <c r="Q50" s="342"/>
    </row>
    <row r="51" spans="1:17" ht="20.100000000000001" customHeight="1" x14ac:dyDescent="0.2">
      <c r="A51" s="341" t="s">
        <v>573</v>
      </c>
      <c r="B51" s="341"/>
      <c r="C51" s="341"/>
      <c r="D51" s="341"/>
      <c r="E51" s="341"/>
      <c r="F51" s="341"/>
      <c r="G51" s="364" t="s">
        <v>727</v>
      </c>
      <c r="H51" s="364"/>
      <c r="I51" s="364"/>
      <c r="J51" s="364"/>
      <c r="K51" s="364"/>
      <c r="L51" s="364"/>
      <c r="M51" s="364"/>
      <c r="N51" s="364"/>
      <c r="O51" s="364"/>
      <c r="P51" s="364"/>
      <c r="Q51" s="364"/>
    </row>
    <row r="52" spans="1:17" ht="20.100000000000001" customHeight="1" x14ac:dyDescent="0.2">
      <c r="A52" s="341" t="s">
        <v>574</v>
      </c>
      <c r="B52" s="341"/>
      <c r="C52" s="341"/>
      <c r="D52" s="341"/>
      <c r="E52" s="341"/>
      <c r="F52" s="341"/>
      <c r="G52" s="364"/>
      <c r="H52" s="364"/>
      <c r="I52" s="364"/>
      <c r="J52" s="364"/>
      <c r="K52" s="364"/>
      <c r="L52" s="364"/>
      <c r="M52" s="364"/>
      <c r="N52" s="364"/>
      <c r="O52" s="364"/>
      <c r="P52" s="364"/>
      <c r="Q52" s="364"/>
    </row>
    <row r="53" spans="1:17" ht="28.5" customHeight="1" x14ac:dyDescent="0.2">
      <c r="A53" s="348" t="s">
        <v>575</v>
      </c>
      <c r="B53" s="348"/>
      <c r="C53" s="348"/>
      <c r="D53" s="348"/>
      <c r="E53" s="348"/>
      <c r="F53" s="348"/>
      <c r="G53" s="348"/>
      <c r="H53" s="348"/>
      <c r="I53" s="348"/>
      <c r="J53" s="348"/>
      <c r="K53" s="348"/>
      <c r="L53" s="348"/>
      <c r="M53" s="348"/>
      <c r="N53" s="348"/>
      <c r="O53" s="348"/>
      <c r="P53" s="348"/>
      <c r="Q53" s="348"/>
    </row>
    <row r="54" spans="1:17" ht="6.75" hidden="1" customHeight="1" x14ac:dyDescent="0.2">
      <c r="A54" s="349"/>
      <c r="B54" s="349"/>
      <c r="C54" s="349"/>
      <c r="D54" s="349"/>
      <c r="E54" s="349"/>
      <c r="F54" s="349"/>
      <c r="G54" s="349"/>
      <c r="H54" s="349"/>
      <c r="I54" s="349"/>
      <c r="J54" s="349"/>
      <c r="K54" s="349"/>
      <c r="L54" s="349"/>
      <c r="M54" s="349"/>
      <c r="N54" s="349"/>
      <c r="O54" s="349"/>
      <c r="P54" s="349"/>
      <c r="Q54" s="349"/>
    </row>
    <row r="55" spans="1:17" ht="20.100000000000001" customHeight="1" x14ac:dyDescent="0.25">
      <c r="A55" s="351" t="s">
        <v>8</v>
      </c>
      <c r="B55" s="335"/>
      <c r="C55" s="335"/>
      <c r="D55" s="335"/>
      <c r="E55" s="335"/>
      <c r="F55" s="335"/>
      <c r="G55" s="335"/>
      <c r="H55" s="335"/>
      <c r="I55" s="335"/>
      <c r="J55" s="335"/>
      <c r="K55" s="335"/>
      <c r="L55" s="335"/>
      <c r="M55" s="335"/>
      <c r="N55" s="335"/>
      <c r="O55" s="335"/>
      <c r="P55" s="335"/>
      <c r="Q55" s="335"/>
    </row>
    <row r="56" spans="1:17" ht="20.100000000000001" customHeight="1" x14ac:dyDescent="0.25">
      <c r="A56" s="95" t="s">
        <v>408</v>
      </c>
      <c r="B56" s="99"/>
      <c r="C56" s="99"/>
      <c r="D56" s="99"/>
      <c r="E56" s="99"/>
      <c r="F56" s="99"/>
      <c r="G56" s="91" t="s">
        <v>9</v>
      </c>
      <c r="H56" s="100" t="s">
        <v>648</v>
      </c>
      <c r="I56" s="97" t="s">
        <v>408</v>
      </c>
      <c r="J56" s="92" t="s">
        <v>10</v>
      </c>
      <c r="K56" s="100"/>
      <c r="L56" s="99"/>
      <c r="M56" s="99"/>
      <c r="N56" s="99"/>
      <c r="O56" s="99"/>
      <c r="P56" s="99"/>
      <c r="Q56" s="99"/>
    </row>
    <row r="57" spans="1:17" ht="10.15" customHeight="1" x14ac:dyDescent="0.25">
      <c r="A57" s="99"/>
      <c r="B57" s="99"/>
      <c r="C57" s="99"/>
      <c r="D57" s="99"/>
      <c r="E57" s="99"/>
      <c r="F57" s="99"/>
      <c r="G57" s="99"/>
      <c r="H57" s="99"/>
      <c r="I57" s="99"/>
      <c r="J57" s="101"/>
      <c r="K57" s="101"/>
      <c r="L57" s="101"/>
      <c r="M57" s="101"/>
      <c r="N57" s="101"/>
      <c r="O57" s="101"/>
      <c r="P57" s="101"/>
      <c r="Q57" s="101"/>
    </row>
    <row r="58" spans="1:17" ht="20.100000000000001" customHeight="1" x14ac:dyDescent="0.25">
      <c r="A58" s="351" t="s">
        <v>609</v>
      </c>
      <c r="B58" s="335"/>
      <c r="C58" s="335"/>
      <c r="D58" s="335"/>
      <c r="E58" s="335"/>
      <c r="F58" s="335"/>
      <c r="G58" s="335"/>
      <c r="H58" s="335"/>
      <c r="I58" s="335"/>
      <c r="J58" s="335"/>
      <c r="K58" s="335"/>
      <c r="L58" s="335"/>
      <c r="M58" s="335"/>
      <c r="N58" s="335"/>
      <c r="O58" s="335"/>
      <c r="P58" s="335"/>
      <c r="Q58" s="335"/>
    </row>
    <row r="59" spans="1:17" ht="20.100000000000001" customHeight="1" x14ac:dyDescent="0.25">
      <c r="A59" s="99"/>
      <c r="B59" s="102"/>
      <c r="C59" s="102"/>
      <c r="D59" s="102"/>
      <c r="E59" s="102"/>
      <c r="F59" s="102"/>
      <c r="G59" s="91" t="s">
        <v>9</v>
      </c>
      <c r="H59" s="100" t="s">
        <v>648</v>
      </c>
      <c r="I59" s="92" t="s">
        <v>408</v>
      </c>
      <c r="J59" s="92" t="s">
        <v>10</v>
      </c>
      <c r="K59" s="100"/>
      <c r="L59" s="92" t="s">
        <v>408</v>
      </c>
      <c r="M59" s="92" t="s">
        <v>24</v>
      </c>
      <c r="N59" s="100"/>
      <c r="O59" s="103"/>
      <c r="P59" s="99"/>
      <c r="Q59" s="99"/>
    </row>
    <row r="60" spans="1:17" ht="10.15" customHeight="1" x14ac:dyDescent="0.25">
      <c r="A60" s="99"/>
      <c r="B60" s="102"/>
      <c r="C60" s="102"/>
      <c r="D60" s="102"/>
      <c r="E60" s="102"/>
      <c r="F60" s="102"/>
      <c r="G60" s="102"/>
      <c r="H60" s="102"/>
      <c r="I60" s="102"/>
      <c r="J60" s="101"/>
      <c r="K60" s="101"/>
      <c r="L60" s="92"/>
      <c r="M60" s="104"/>
      <c r="N60" s="101"/>
      <c r="O60" s="104"/>
      <c r="P60" s="99"/>
      <c r="Q60" s="99"/>
    </row>
    <row r="61" spans="1:17" ht="10.15" customHeight="1" x14ac:dyDescent="0.25">
      <c r="A61" s="104"/>
      <c r="B61" s="99"/>
      <c r="C61" s="99"/>
      <c r="D61" s="99"/>
      <c r="E61" s="99"/>
      <c r="F61" s="99"/>
      <c r="G61" s="99"/>
      <c r="H61" s="99"/>
      <c r="I61" s="99"/>
      <c r="J61" s="99"/>
      <c r="K61" s="99"/>
      <c r="L61" s="99"/>
      <c r="M61" s="99"/>
      <c r="N61" s="99"/>
      <c r="O61" s="99"/>
      <c r="P61" s="99"/>
      <c r="Q61" s="99"/>
    </row>
    <row r="62" spans="1:17" ht="20.100000000000001" customHeight="1" x14ac:dyDescent="0.25">
      <c r="A62" s="351" t="s">
        <v>11</v>
      </c>
      <c r="B62" s="335"/>
      <c r="C62" s="335"/>
      <c r="D62" s="335"/>
      <c r="E62" s="335"/>
      <c r="F62" s="335"/>
      <c r="G62" s="335"/>
      <c r="H62" s="335"/>
      <c r="I62" s="335"/>
      <c r="J62" s="335"/>
      <c r="K62" s="335"/>
      <c r="L62" s="335"/>
      <c r="M62" s="335"/>
      <c r="N62" s="335"/>
      <c r="O62" s="335"/>
      <c r="P62" s="335"/>
      <c r="Q62" s="335"/>
    </row>
    <row r="63" spans="1:17" ht="20.100000000000001" customHeight="1" x14ac:dyDescent="0.25">
      <c r="A63" s="104"/>
      <c r="B63" s="99"/>
      <c r="C63" s="99"/>
      <c r="D63" s="99"/>
      <c r="E63" s="99"/>
      <c r="F63" s="102"/>
      <c r="G63" s="91" t="s">
        <v>9</v>
      </c>
      <c r="H63" s="100"/>
      <c r="I63" s="92" t="s">
        <v>408</v>
      </c>
      <c r="J63" s="92" t="s">
        <v>10</v>
      </c>
      <c r="K63" s="100"/>
      <c r="L63" s="92" t="s">
        <v>408</v>
      </c>
      <c r="M63" s="92" t="s">
        <v>24</v>
      </c>
      <c r="N63" s="100" t="s">
        <v>648</v>
      </c>
      <c r="O63" s="104"/>
      <c r="P63" s="104"/>
      <c r="Q63" s="104"/>
    </row>
    <row r="64" spans="1:17" ht="10.15" customHeight="1" x14ac:dyDescent="0.25">
      <c r="A64" s="104"/>
      <c r="B64" s="99"/>
      <c r="C64" s="99"/>
      <c r="D64" s="99"/>
      <c r="E64" s="99"/>
      <c r="F64" s="99"/>
      <c r="G64" s="99"/>
      <c r="H64" s="99"/>
      <c r="I64" s="99"/>
      <c r="J64" s="99"/>
      <c r="K64" s="99"/>
      <c r="L64" s="99"/>
      <c r="M64" s="99"/>
      <c r="N64" s="99"/>
      <c r="O64" s="99"/>
      <c r="P64" s="99"/>
      <c r="Q64" s="99"/>
    </row>
    <row r="65" spans="1:17" s="54" customFormat="1" ht="30" customHeight="1" x14ac:dyDescent="0.2">
      <c r="A65" s="352" t="s">
        <v>294</v>
      </c>
      <c r="B65" s="343"/>
      <c r="C65" s="343"/>
      <c r="D65" s="343"/>
      <c r="E65" s="343"/>
      <c r="F65" s="343"/>
      <c r="G65" s="343"/>
      <c r="H65" s="343"/>
      <c r="I65" s="343"/>
      <c r="J65" s="343"/>
      <c r="K65" s="343"/>
      <c r="L65" s="343"/>
      <c r="M65" s="343"/>
      <c r="N65" s="343"/>
      <c r="O65" s="343"/>
      <c r="P65" s="343"/>
      <c r="Q65" s="343"/>
    </row>
    <row r="66" spans="1:17" ht="20.100000000000001" customHeight="1" x14ac:dyDescent="0.25">
      <c r="A66" s="104"/>
      <c r="B66" s="99"/>
      <c r="C66" s="99"/>
      <c r="D66" s="99"/>
      <c r="E66" s="99"/>
      <c r="F66" s="102"/>
      <c r="G66" s="91" t="s">
        <v>9</v>
      </c>
      <c r="H66" s="100"/>
      <c r="I66" s="92" t="s">
        <v>408</v>
      </c>
      <c r="J66" s="92" t="s">
        <v>10</v>
      </c>
      <c r="K66" s="100"/>
      <c r="L66" s="92" t="s">
        <v>408</v>
      </c>
      <c r="M66" s="92" t="s">
        <v>24</v>
      </c>
      <c r="N66" s="100" t="s">
        <v>648</v>
      </c>
      <c r="O66" s="104"/>
      <c r="P66" s="104"/>
      <c r="Q66" s="104"/>
    </row>
    <row r="67" spans="1:17" ht="10.15" customHeight="1" x14ac:dyDescent="0.25">
      <c r="A67" s="104"/>
      <c r="B67" s="99"/>
      <c r="C67" s="99"/>
      <c r="D67" s="99"/>
      <c r="E67" s="99"/>
      <c r="F67" s="99"/>
      <c r="G67" s="99"/>
      <c r="H67" s="99"/>
      <c r="I67" s="99"/>
      <c r="J67" s="99"/>
      <c r="K67" s="99"/>
      <c r="L67" s="99"/>
      <c r="M67" s="99"/>
      <c r="N67" s="99"/>
      <c r="O67" s="99"/>
      <c r="P67" s="99"/>
      <c r="Q67" s="99"/>
    </row>
    <row r="68" spans="1:17" ht="20.100000000000001" customHeight="1" x14ac:dyDescent="0.25">
      <c r="A68" s="351" t="s">
        <v>12</v>
      </c>
      <c r="B68" s="335"/>
      <c r="C68" s="335"/>
      <c r="D68" s="335"/>
      <c r="E68" s="335"/>
      <c r="F68" s="335"/>
      <c r="G68" s="335"/>
      <c r="H68" s="335"/>
      <c r="I68" s="335"/>
      <c r="J68" s="335"/>
      <c r="K68" s="335"/>
      <c r="L68" s="335"/>
      <c r="M68" s="335"/>
      <c r="N68" s="335"/>
      <c r="O68" s="335"/>
      <c r="P68" s="335"/>
      <c r="Q68" s="335"/>
    </row>
    <row r="69" spans="1:17" ht="20.100000000000001" customHeight="1" x14ac:dyDescent="0.25">
      <c r="A69" s="104"/>
      <c r="B69" s="104" t="s">
        <v>408</v>
      </c>
      <c r="C69" s="104"/>
      <c r="D69" s="104"/>
      <c r="E69" s="104"/>
      <c r="F69" s="102"/>
      <c r="G69" s="91" t="s">
        <v>9</v>
      </c>
      <c r="H69" s="100"/>
      <c r="I69" s="92" t="s">
        <v>408</v>
      </c>
      <c r="J69" s="92" t="s">
        <v>10</v>
      </c>
      <c r="K69" s="100" t="s">
        <v>648</v>
      </c>
      <c r="L69" s="92" t="s">
        <v>408</v>
      </c>
      <c r="M69" s="101"/>
      <c r="N69" s="101"/>
      <c r="O69" s="101"/>
      <c r="P69" s="101"/>
      <c r="Q69" s="101"/>
    </row>
    <row r="70" spans="1:17" ht="20.100000000000001" customHeight="1" x14ac:dyDescent="0.25">
      <c r="A70" s="104"/>
      <c r="B70" s="104"/>
      <c r="C70" s="104"/>
      <c r="D70" s="104"/>
      <c r="E70" s="104"/>
      <c r="F70" s="104"/>
      <c r="G70" s="104"/>
      <c r="H70" s="104"/>
      <c r="I70" s="104"/>
      <c r="J70" s="101"/>
      <c r="K70" s="101"/>
      <c r="L70" s="101"/>
      <c r="M70" s="101"/>
      <c r="N70" s="101"/>
      <c r="O70" s="101"/>
      <c r="P70" s="101"/>
      <c r="Q70" s="101"/>
    </row>
    <row r="71" spans="1:17" ht="20.100000000000001" customHeight="1" x14ac:dyDescent="0.25">
      <c r="A71" s="104"/>
      <c r="B71" s="104"/>
      <c r="C71" s="104"/>
      <c r="D71" s="104"/>
      <c r="E71" s="104"/>
      <c r="F71" s="104"/>
      <c r="G71" s="104"/>
      <c r="H71" s="104"/>
      <c r="I71" s="104"/>
      <c r="J71" s="101"/>
      <c r="K71" s="101"/>
      <c r="L71" s="101"/>
      <c r="M71" s="101"/>
      <c r="N71" s="101"/>
      <c r="O71" s="101"/>
      <c r="P71" s="101"/>
      <c r="Q71" s="101"/>
    </row>
    <row r="72" spans="1:17" ht="15" customHeight="1" x14ac:dyDescent="0.2">
      <c r="A72" s="353" t="s">
        <v>13</v>
      </c>
      <c r="B72" s="354"/>
      <c r="C72" s="354"/>
      <c r="D72" s="354"/>
      <c r="E72" s="354"/>
      <c r="F72" s="354"/>
      <c r="G72" s="354"/>
      <c r="H72" s="354"/>
      <c r="I72" s="354"/>
      <c r="J72" s="354"/>
      <c r="K72" s="354"/>
      <c r="L72" s="354"/>
      <c r="M72" s="354"/>
      <c r="N72" s="354"/>
      <c r="O72" s="354"/>
      <c r="P72" s="354"/>
      <c r="Q72" s="354"/>
    </row>
    <row r="73" spans="1:17" ht="15" customHeight="1" x14ac:dyDescent="0.25">
      <c r="A73" s="99" t="s">
        <v>14</v>
      </c>
      <c r="B73" s="102"/>
      <c r="C73" s="102"/>
      <c r="D73" s="102"/>
      <c r="E73" s="102"/>
      <c r="F73" s="102"/>
      <c r="G73" s="102"/>
      <c r="H73" s="102"/>
      <c r="I73" s="102"/>
      <c r="J73" s="102"/>
      <c r="K73" s="102"/>
      <c r="L73" s="102"/>
      <c r="M73" s="102"/>
      <c r="N73" s="102"/>
      <c r="O73" s="102"/>
      <c r="P73" s="102"/>
      <c r="Q73" s="102"/>
    </row>
    <row r="74" spans="1:17" ht="15" customHeight="1" x14ac:dyDescent="0.25">
      <c r="A74" s="99"/>
      <c r="B74" s="102"/>
      <c r="C74" s="102"/>
      <c r="D74" s="102"/>
      <c r="E74" s="102"/>
      <c r="F74" s="102"/>
      <c r="G74" s="102"/>
      <c r="H74" s="102"/>
      <c r="I74" s="102"/>
      <c r="J74" s="102"/>
      <c r="K74" s="102"/>
      <c r="L74" s="102"/>
      <c r="M74" s="102"/>
      <c r="N74" s="102"/>
      <c r="O74" s="102"/>
      <c r="P74" s="102"/>
      <c r="Q74" s="102"/>
    </row>
    <row r="75" spans="1:17" ht="15" customHeight="1" x14ac:dyDescent="0.25">
      <c r="A75" s="335" t="s">
        <v>578</v>
      </c>
      <c r="B75" s="335"/>
      <c r="C75" s="335"/>
      <c r="D75" s="335"/>
      <c r="E75" s="335"/>
      <c r="F75" s="335"/>
      <c r="G75" s="335"/>
      <c r="H75" s="335"/>
      <c r="I75" s="335"/>
      <c r="J75" s="335"/>
      <c r="K75" s="335"/>
      <c r="L75" s="335"/>
      <c r="M75" s="335"/>
      <c r="N75" s="335"/>
      <c r="O75" s="105"/>
      <c r="P75" s="106"/>
      <c r="Q75" s="99"/>
    </row>
    <row r="76" spans="1:17" ht="15" customHeight="1" x14ac:dyDescent="0.25">
      <c r="A76" s="335" t="s">
        <v>408</v>
      </c>
      <c r="B76" s="335"/>
      <c r="C76" s="335"/>
      <c r="D76" s="335"/>
      <c r="E76" s="335"/>
      <c r="F76" s="335"/>
      <c r="G76" s="335"/>
      <c r="H76" s="335"/>
      <c r="I76" s="335"/>
      <c r="J76" s="335"/>
      <c r="K76" s="335"/>
      <c r="L76" s="335"/>
      <c r="M76" s="335"/>
      <c r="N76" s="335"/>
      <c r="O76" s="99"/>
      <c r="P76" s="99"/>
      <c r="Q76" s="99"/>
    </row>
    <row r="77" spans="1:17" ht="15" customHeight="1" x14ac:dyDescent="0.25">
      <c r="A77" s="335" t="s">
        <v>579</v>
      </c>
      <c r="B77" s="335"/>
      <c r="C77" s="335"/>
      <c r="D77" s="335"/>
      <c r="E77" s="335"/>
      <c r="F77" s="335"/>
      <c r="G77" s="335"/>
      <c r="H77" s="335"/>
      <c r="I77" s="335"/>
      <c r="J77" s="335"/>
      <c r="K77" s="335"/>
      <c r="L77" s="335"/>
      <c r="M77" s="335"/>
      <c r="N77" s="335"/>
      <c r="O77" s="105"/>
      <c r="P77" s="106" t="s">
        <v>648</v>
      </c>
      <c r="Q77" s="99"/>
    </row>
    <row r="78" spans="1:17" ht="15" customHeight="1" x14ac:dyDescent="0.25">
      <c r="A78" s="335" t="s">
        <v>408</v>
      </c>
      <c r="B78" s="335"/>
      <c r="C78" s="335"/>
      <c r="D78" s="335"/>
      <c r="E78" s="335"/>
      <c r="F78" s="335"/>
      <c r="G78" s="335"/>
      <c r="H78" s="335"/>
      <c r="I78" s="335"/>
      <c r="J78" s="335"/>
      <c r="K78" s="335"/>
      <c r="L78" s="335"/>
      <c r="M78" s="335"/>
      <c r="N78" s="335"/>
      <c r="O78" s="99"/>
      <c r="P78" s="99"/>
      <c r="Q78" s="99"/>
    </row>
    <row r="79" spans="1:17" ht="15" customHeight="1" x14ac:dyDescent="0.25">
      <c r="A79" s="335" t="s">
        <v>580</v>
      </c>
      <c r="B79" s="335"/>
      <c r="C79" s="335"/>
      <c r="D79" s="335"/>
      <c r="E79" s="335"/>
      <c r="F79" s="335"/>
      <c r="G79" s="335"/>
      <c r="H79" s="335"/>
      <c r="I79" s="335"/>
      <c r="J79" s="335"/>
      <c r="K79" s="335"/>
      <c r="L79" s="335"/>
      <c r="M79" s="335"/>
      <c r="N79" s="335"/>
      <c r="O79" s="105"/>
      <c r="P79" s="106"/>
      <c r="Q79" s="99"/>
    </row>
    <row r="80" spans="1:17" ht="15" customHeight="1" x14ac:dyDescent="0.25">
      <c r="A80" s="335" t="s">
        <v>408</v>
      </c>
      <c r="B80" s="335"/>
      <c r="C80" s="335"/>
      <c r="D80" s="335"/>
      <c r="E80" s="335"/>
      <c r="F80" s="335"/>
      <c r="G80" s="335"/>
      <c r="H80" s="335"/>
      <c r="I80" s="335"/>
      <c r="J80" s="335"/>
      <c r="K80" s="335"/>
      <c r="L80" s="335"/>
      <c r="M80" s="335"/>
      <c r="N80" s="335"/>
      <c r="O80" s="99"/>
      <c r="P80" s="99"/>
      <c r="Q80" s="99"/>
    </row>
    <row r="81" spans="1:17" ht="15" customHeight="1" x14ac:dyDescent="0.25">
      <c r="A81" s="351" t="s">
        <v>581</v>
      </c>
      <c r="B81" s="335"/>
      <c r="C81" s="335"/>
      <c r="D81" s="335"/>
      <c r="E81" s="335"/>
      <c r="F81" s="335"/>
      <c r="G81" s="335"/>
      <c r="H81" s="335"/>
      <c r="I81" s="335"/>
      <c r="J81" s="335"/>
      <c r="K81" s="335"/>
      <c r="L81" s="335"/>
      <c r="M81" s="335"/>
      <c r="N81" s="335"/>
      <c r="O81" s="105"/>
      <c r="P81" s="106" t="s">
        <v>648</v>
      </c>
      <c r="Q81" s="99"/>
    </row>
    <row r="82" spans="1:17" ht="15" customHeight="1" x14ac:dyDescent="0.25">
      <c r="A82" s="351" t="s">
        <v>408</v>
      </c>
      <c r="B82" s="335"/>
      <c r="C82" s="335"/>
      <c r="D82" s="335"/>
      <c r="E82" s="335"/>
      <c r="F82" s="335"/>
      <c r="G82" s="335"/>
      <c r="H82" s="335"/>
      <c r="I82" s="335"/>
      <c r="J82" s="335"/>
      <c r="K82" s="335"/>
      <c r="L82" s="335"/>
      <c r="M82" s="335"/>
      <c r="N82" s="335"/>
      <c r="O82" s="99"/>
      <c r="P82" s="99"/>
      <c r="Q82" s="99"/>
    </row>
    <row r="83" spans="1:17" ht="15" customHeight="1" x14ac:dyDescent="0.25">
      <c r="A83" s="335" t="s">
        <v>577</v>
      </c>
      <c r="B83" s="335"/>
      <c r="C83" s="335"/>
      <c r="D83" s="335"/>
      <c r="E83" s="335"/>
      <c r="F83" s="335"/>
      <c r="G83" s="335"/>
      <c r="H83" s="335"/>
      <c r="I83" s="335"/>
      <c r="J83" s="335"/>
      <c r="K83" s="335"/>
      <c r="L83" s="335"/>
      <c r="M83" s="335"/>
      <c r="N83" s="335"/>
      <c r="O83" s="99"/>
      <c r="P83" s="99"/>
      <c r="Q83" s="99"/>
    </row>
    <row r="84" spans="1:17" ht="15" customHeight="1" x14ac:dyDescent="0.25">
      <c r="A84" s="335" t="s">
        <v>408</v>
      </c>
      <c r="B84" s="335"/>
      <c r="C84" s="335"/>
      <c r="D84" s="335"/>
      <c r="E84" s="335"/>
      <c r="F84" s="335"/>
      <c r="G84" s="335"/>
      <c r="H84" s="335"/>
      <c r="I84" s="335"/>
      <c r="J84" s="335"/>
      <c r="K84" s="335"/>
      <c r="L84" s="335"/>
      <c r="M84" s="335"/>
      <c r="N84" s="335"/>
      <c r="O84" s="99"/>
      <c r="P84" s="99"/>
      <c r="Q84" s="99"/>
    </row>
    <row r="85" spans="1:17" ht="15" customHeight="1" x14ac:dyDescent="0.25">
      <c r="A85" s="335" t="s">
        <v>582</v>
      </c>
      <c r="B85" s="335"/>
      <c r="C85" s="335"/>
      <c r="D85" s="335"/>
      <c r="E85" s="335"/>
      <c r="F85" s="335"/>
      <c r="G85" s="335"/>
      <c r="H85" s="335"/>
      <c r="I85" s="335"/>
      <c r="J85" s="335"/>
      <c r="K85" s="335"/>
      <c r="L85" s="335"/>
      <c r="M85" s="335"/>
      <c r="N85" s="335"/>
      <c r="O85" s="105"/>
      <c r="P85" s="106"/>
      <c r="Q85" s="99"/>
    </row>
    <row r="86" spans="1:17" ht="15" customHeight="1" x14ac:dyDescent="0.25">
      <c r="A86" s="335" t="s">
        <v>408</v>
      </c>
      <c r="B86" s="335"/>
      <c r="C86" s="335"/>
      <c r="D86" s="335"/>
      <c r="E86" s="335"/>
      <c r="F86" s="335"/>
      <c r="G86" s="335"/>
      <c r="H86" s="335"/>
      <c r="I86" s="335"/>
      <c r="J86" s="335"/>
      <c r="K86" s="335"/>
      <c r="L86" s="335"/>
      <c r="M86" s="335"/>
      <c r="N86" s="335"/>
      <c r="O86" s="99"/>
      <c r="P86" s="99"/>
      <c r="Q86" s="99"/>
    </row>
    <row r="87" spans="1:17" ht="15" customHeight="1" x14ac:dyDescent="0.25">
      <c r="A87" s="335" t="s">
        <v>583</v>
      </c>
      <c r="B87" s="335"/>
      <c r="C87" s="335"/>
      <c r="D87" s="335"/>
      <c r="E87" s="335"/>
      <c r="F87" s="335"/>
      <c r="G87" s="335"/>
      <c r="H87" s="335"/>
      <c r="I87" s="335"/>
      <c r="J87" s="335"/>
      <c r="K87" s="335"/>
      <c r="L87" s="335"/>
      <c r="M87" s="335"/>
      <c r="N87" s="335"/>
      <c r="O87" s="105"/>
      <c r="P87" s="106"/>
      <c r="Q87" s="99"/>
    </row>
    <row r="88" spans="1:17" s="275" customFormat="1" ht="15" customHeight="1" x14ac:dyDescent="0.25">
      <c r="A88" s="274"/>
      <c r="B88" s="274"/>
      <c r="C88" s="274"/>
      <c r="D88" s="274"/>
      <c r="E88" s="274"/>
      <c r="F88" s="274"/>
      <c r="G88" s="274"/>
      <c r="H88" s="274"/>
      <c r="I88" s="274"/>
      <c r="J88" s="274"/>
      <c r="K88" s="274"/>
      <c r="L88" s="274"/>
      <c r="M88" s="274"/>
      <c r="N88" s="274"/>
      <c r="O88" s="101"/>
      <c r="P88" s="277"/>
      <c r="Q88" s="274"/>
    </row>
    <row r="89" spans="1:17" s="275" customFormat="1" ht="15" customHeight="1" x14ac:dyDescent="0.25">
      <c r="A89" s="335" t="s">
        <v>649</v>
      </c>
      <c r="B89" s="335"/>
      <c r="C89" s="335"/>
      <c r="D89" s="335"/>
      <c r="E89" s="335"/>
      <c r="F89" s="335"/>
      <c r="G89" s="335"/>
      <c r="H89" s="335"/>
      <c r="I89" s="335"/>
      <c r="J89" s="335"/>
      <c r="K89" s="335"/>
      <c r="L89" s="335"/>
      <c r="M89" s="335"/>
      <c r="N89" s="335"/>
      <c r="O89" s="101" t="s">
        <v>408</v>
      </c>
      <c r="P89" s="106"/>
      <c r="Q89" s="274"/>
    </row>
    <row r="90" spans="1:17" ht="15" customHeight="1" x14ac:dyDescent="0.25">
      <c r="A90" s="370"/>
      <c r="B90" s="370"/>
      <c r="C90" s="370"/>
      <c r="D90" s="370"/>
      <c r="E90" s="370"/>
      <c r="F90" s="370"/>
      <c r="G90" s="370"/>
      <c r="H90" s="370"/>
      <c r="I90" s="370"/>
      <c r="J90" s="370"/>
      <c r="K90" s="370"/>
      <c r="L90" s="370"/>
      <c r="M90" s="370"/>
      <c r="N90" s="370"/>
      <c r="O90" s="370"/>
      <c r="P90" s="370"/>
      <c r="Q90" s="370"/>
    </row>
    <row r="91" spans="1:17" ht="15" customHeight="1" x14ac:dyDescent="0.2">
      <c r="A91" s="371" t="s">
        <v>576</v>
      </c>
      <c r="B91" s="371"/>
      <c r="C91" s="371"/>
      <c r="D91" s="371"/>
      <c r="E91" s="371"/>
      <c r="F91" s="371"/>
      <c r="G91" s="371"/>
      <c r="H91" s="371"/>
      <c r="I91" s="371"/>
      <c r="J91" s="372"/>
      <c r="K91" s="372"/>
      <c r="L91" s="372"/>
      <c r="M91" s="372"/>
      <c r="N91" s="372"/>
      <c r="O91" s="372"/>
      <c r="P91" s="372"/>
      <c r="Q91" s="372"/>
    </row>
    <row r="92" spans="1:17" ht="30" customHeight="1" x14ac:dyDescent="0.25">
      <c r="A92" s="333" t="s">
        <v>730</v>
      </c>
      <c r="B92" s="334"/>
      <c r="C92" s="334"/>
      <c r="D92" s="334"/>
      <c r="E92" s="334"/>
      <c r="F92" s="334"/>
      <c r="G92" s="334"/>
      <c r="H92" s="334"/>
      <c r="I92" s="334"/>
      <c r="J92" s="334"/>
      <c r="K92" s="334"/>
      <c r="L92" s="334"/>
      <c r="M92" s="334"/>
      <c r="N92" s="334"/>
      <c r="O92" s="334"/>
      <c r="P92" s="334"/>
      <c r="Q92" s="334"/>
    </row>
    <row r="93" spans="1:17" ht="30" customHeight="1" x14ac:dyDescent="0.25">
      <c r="A93" s="333"/>
      <c r="B93" s="334"/>
      <c r="C93" s="334"/>
      <c r="D93" s="334"/>
      <c r="E93" s="334"/>
      <c r="F93" s="334"/>
      <c r="G93" s="334"/>
      <c r="H93" s="334"/>
      <c r="I93" s="334"/>
      <c r="J93" s="334"/>
      <c r="K93" s="334"/>
      <c r="L93" s="334"/>
      <c r="M93" s="334"/>
      <c r="N93" s="334"/>
      <c r="O93" s="334"/>
      <c r="P93" s="334"/>
      <c r="Q93" s="334"/>
    </row>
    <row r="94" spans="1:17" ht="30" customHeight="1" x14ac:dyDescent="0.25">
      <c r="A94" s="333"/>
      <c r="B94" s="334"/>
      <c r="C94" s="334"/>
      <c r="D94" s="334"/>
      <c r="E94" s="334"/>
      <c r="F94" s="334"/>
      <c r="G94" s="334"/>
      <c r="H94" s="334"/>
      <c r="I94" s="334"/>
      <c r="J94" s="334"/>
      <c r="K94" s="334"/>
      <c r="L94" s="334"/>
      <c r="M94" s="334"/>
      <c r="N94" s="334"/>
      <c r="O94" s="334"/>
      <c r="P94" s="334"/>
      <c r="Q94" s="334"/>
    </row>
    <row r="95" spans="1:17" ht="30" customHeight="1" x14ac:dyDescent="0.25">
      <c r="A95" s="333"/>
      <c r="B95" s="334"/>
      <c r="C95" s="334"/>
      <c r="D95" s="334"/>
      <c r="E95" s="334"/>
      <c r="F95" s="334"/>
      <c r="G95" s="334"/>
      <c r="H95" s="334"/>
      <c r="I95" s="334"/>
      <c r="J95" s="334"/>
      <c r="K95" s="334"/>
      <c r="L95" s="334"/>
      <c r="M95" s="334"/>
      <c r="N95" s="334"/>
      <c r="O95" s="334"/>
      <c r="P95" s="334"/>
      <c r="Q95" s="334"/>
    </row>
    <row r="96" spans="1:17" ht="30" customHeight="1" x14ac:dyDescent="0.25">
      <c r="A96" s="333"/>
      <c r="B96" s="334"/>
      <c r="C96" s="334"/>
      <c r="D96" s="334"/>
      <c r="E96" s="334"/>
      <c r="F96" s="334"/>
      <c r="G96" s="334"/>
      <c r="H96" s="334"/>
      <c r="I96" s="334"/>
      <c r="J96" s="334"/>
      <c r="K96" s="334"/>
      <c r="L96" s="334"/>
      <c r="M96" s="334"/>
      <c r="N96" s="334"/>
      <c r="O96" s="334"/>
      <c r="P96" s="334"/>
      <c r="Q96" s="334"/>
    </row>
    <row r="97" spans="1:17" ht="30" customHeight="1" x14ac:dyDescent="0.25">
      <c r="A97" s="333"/>
      <c r="B97" s="334"/>
      <c r="C97" s="334"/>
      <c r="D97" s="334"/>
      <c r="E97" s="334"/>
      <c r="F97" s="334"/>
      <c r="G97" s="334"/>
      <c r="H97" s="334"/>
      <c r="I97" s="334"/>
      <c r="J97" s="334"/>
      <c r="K97" s="334"/>
      <c r="L97" s="334"/>
      <c r="M97" s="334"/>
      <c r="N97" s="334"/>
      <c r="O97" s="334"/>
      <c r="P97" s="334"/>
      <c r="Q97" s="334"/>
    </row>
    <row r="98" spans="1:17" ht="30" customHeight="1" x14ac:dyDescent="0.25">
      <c r="A98" s="333"/>
      <c r="B98" s="334"/>
      <c r="C98" s="334"/>
      <c r="D98" s="334"/>
      <c r="E98" s="334"/>
      <c r="F98" s="334"/>
      <c r="G98" s="334"/>
      <c r="H98" s="334"/>
      <c r="I98" s="334"/>
      <c r="J98" s="334"/>
      <c r="K98" s="334"/>
      <c r="L98" s="334"/>
      <c r="M98" s="334"/>
      <c r="N98" s="334"/>
      <c r="O98" s="334"/>
      <c r="P98" s="334"/>
      <c r="Q98" s="334"/>
    </row>
    <row r="99" spans="1:17" ht="30" customHeight="1" x14ac:dyDescent="0.25">
      <c r="A99" s="333"/>
      <c r="B99" s="334"/>
      <c r="C99" s="334"/>
      <c r="D99" s="334"/>
      <c r="E99" s="334"/>
      <c r="F99" s="334"/>
      <c r="G99" s="334"/>
      <c r="H99" s="334"/>
      <c r="I99" s="334"/>
      <c r="J99" s="334"/>
      <c r="K99" s="334"/>
      <c r="L99" s="334"/>
      <c r="M99" s="334"/>
      <c r="N99" s="334"/>
      <c r="O99" s="334"/>
      <c r="P99" s="334"/>
      <c r="Q99" s="334"/>
    </row>
    <row r="100" spans="1:17" ht="30" customHeight="1" x14ac:dyDescent="0.25">
      <c r="A100" s="333"/>
      <c r="B100" s="333"/>
      <c r="C100" s="333"/>
      <c r="D100" s="333"/>
      <c r="E100" s="333"/>
      <c r="F100" s="333"/>
      <c r="G100" s="333"/>
      <c r="H100" s="333"/>
      <c r="I100" s="333"/>
      <c r="J100" s="333"/>
      <c r="K100" s="333"/>
      <c r="L100" s="333"/>
      <c r="M100" s="333"/>
      <c r="N100" s="333"/>
      <c r="O100" s="333"/>
      <c r="P100" s="333"/>
      <c r="Q100" s="333"/>
    </row>
    <row r="101" spans="1:17" ht="30" customHeight="1" x14ac:dyDescent="0.25">
      <c r="A101" s="347"/>
      <c r="B101" s="347"/>
      <c r="C101" s="347"/>
      <c r="D101" s="347"/>
      <c r="E101" s="347"/>
      <c r="F101" s="347"/>
      <c r="G101" s="347"/>
      <c r="H101" s="347"/>
      <c r="I101" s="347"/>
      <c r="J101" s="347"/>
      <c r="K101" s="347"/>
      <c r="L101" s="347"/>
      <c r="M101" s="347"/>
      <c r="N101" s="347"/>
      <c r="O101" s="347"/>
      <c r="P101" s="347"/>
      <c r="Q101" s="347"/>
    </row>
    <row r="102" spans="1:17" s="61" customFormat="1" ht="30" customHeight="1" x14ac:dyDescent="0.3">
      <c r="A102" s="355" t="s">
        <v>619</v>
      </c>
      <c r="B102" s="355"/>
      <c r="C102" s="355"/>
      <c r="D102" s="355"/>
      <c r="E102" s="355"/>
      <c r="F102" s="355"/>
      <c r="G102" s="355"/>
      <c r="H102" s="355"/>
      <c r="I102" s="355"/>
      <c r="J102" s="355"/>
      <c r="K102" s="355"/>
      <c r="L102" s="355"/>
      <c r="M102" s="355"/>
      <c r="N102" s="355"/>
      <c r="O102" s="355"/>
      <c r="P102" s="355"/>
      <c r="Q102" s="355"/>
    </row>
    <row r="103" spans="1:17" ht="30" customHeight="1" x14ac:dyDescent="0.25">
      <c r="A103" s="350" t="s">
        <v>639</v>
      </c>
      <c r="B103" s="366"/>
      <c r="C103" s="366"/>
      <c r="D103" s="366"/>
      <c r="E103" s="366"/>
      <c r="F103" s="366"/>
      <c r="G103" s="366"/>
      <c r="H103" s="366"/>
      <c r="I103" s="366"/>
      <c r="J103" s="366"/>
      <c r="K103" s="366"/>
      <c r="L103" s="366"/>
      <c r="M103" s="366"/>
      <c r="N103" s="366"/>
      <c r="O103" s="366"/>
      <c r="P103" s="366"/>
      <c r="Q103" s="366"/>
    </row>
    <row r="104" spans="1:17" s="87" customFormat="1" ht="15" customHeight="1" x14ac:dyDescent="0.2">
      <c r="A104" s="317" t="s">
        <v>640</v>
      </c>
      <c r="B104" s="317"/>
      <c r="C104" s="317"/>
      <c r="D104" s="317"/>
      <c r="E104" s="317"/>
      <c r="F104" s="317"/>
      <c r="G104" s="317"/>
      <c r="H104" s="317"/>
      <c r="I104" s="317"/>
      <c r="J104" s="317"/>
      <c r="K104" s="317"/>
      <c r="L104" s="317"/>
      <c r="M104" s="317"/>
      <c r="N104" s="317"/>
      <c r="O104" s="317"/>
      <c r="P104" s="317"/>
      <c r="Q104" s="317"/>
    </row>
    <row r="105" spans="1:17" ht="22.5" customHeight="1" x14ac:dyDescent="0.25">
      <c r="A105" s="350" t="s">
        <v>621</v>
      </c>
      <c r="B105" s="350"/>
      <c r="C105" s="350"/>
      <c r="D105" s="350"/>
      <c r="E105" s="350"/>
      <c r="F105" s="350"/>
      <c r="G105" s="350"/>
      <c r="H105" s="350"/>
      <c r="I105" s="350"/>
      <c r="J105" s="350"/>
      <c r="K105" s="350"/>
      <c r="L105" s="350"/>
      <c r="M105" s="350"/>
      <c r="N105" s="350"/>
      <c r="O105" s="350"/>
      <c r="P105" s="350"/>
      <c r="Q105" s="350"/>
    </row>
    <row r="106" spans="1:17" s="35" customFormat="1" ht="15" customHeight="1" x14ac:dyDescent="0.2">
      <c r="A106" s="317" t="s">
        <v>622</v>
      </c>
      <c r="B106" s="317"/>
      <c r="C106" s="317"/>
      <c r="D106" s="317"/>
      <c r="E106" s="317"/>
      <c r="F106" s="317"/>
      <c r="G106" s="317"/>
      <c r="H106" s="317"/>
      <c r="I106" s="317"/>
      <c r="J106" s="317"/>
      <c r="K106" s="317"/>
      <c r="L106" s="317"/>
      <c r="M106" s="317"/>
      <c r="N106" s="317"/>
      <c r="O106" s="317"/>
      <c r="P106" s="317"/>
      <c r="Q106" s="317"/>
    </row>
    <row r="107" spans="1:17" ht="22.5" customHeight="1" x14ac:dyDescent="0.25">
      <c r="A107" s="350" t="s">
        <v>620</v>
      </c>
      <c r="B107" s="350"/>
      <c r="C107" s="350"/>
      <c r="D107" s="350"/>
      <c r="E107" s="350"/>
      <c r="F107" s="350"/>
      <c r="G107" s="350"/>
      <c r="H107" s="350"/>
      <c r="I107" s="350"/>
      <c r="J107" s="350"/>
      <c r="K107" s="350"/>
      <c r="L107" s="350"/>
      <c r="M107" s="350"/>
      <c r="N107" s="350"/>
      <c r="O107" s="350"/>
      <c r="P107" s="350"/>
      <c r="Q107" s="350"/>
    </row>
    <row r="108" spans="1:17" ht="22.5" customHeight="1" x14ac:dyDescent="0.25">
      <c r="A108" s="358" t="s">
        <v>17</v>
      </c>
      <c r="B108" s="358"/>
      <c r="C108" s="358"/>
      <c r="D108" s="358"/>
      <c r="E108" s="358"/>
      <c r="F108" s="358"/>
      <c r="G108" s="358"/>
      <c r="H108" s="358"/>
      <c r="I108" s="358"/>
      <c r="J108" s="358"/>
      <c r="K108" s="358"/>
      <c r="L108" s="358"/>
      <c r="M108" s="358"/>
      <c r="N108" s="358"/>
      <c r="O108" s="358"/>
      <c r="P108" s="358"/>
      <c r="Q108" s="358"/>
    </row>
    <row r="109" spans="1:17" ht="22.5" customHeight="1" x14ac:dyDescent="0.25">
      <c r="A109" s="358" t="s">
        <v>285</v>
      </c>
      <c r="B109" s="358"/>
      <c r="C109" s="358"/>
      <c r="D109" s="358"/>
      <c r="E109" s="358"/>
      <c r="F109" s="358"/>
      <c r="G109" s="358"/>
      <c r="H109" s="358"/>
      <c r="I109" s="358"/>
      <c r="J109" s="358"/>
      <c r="K109" s="358"/>
      <c r="L109" s="358"/>
      <c r="M109" s="358"/>
      <c r="N109" s="358"/>
      <c r="O109" s="358"/>
      <c r="P109" s="358"/>
      <c r="Q109" s="358"/>
    </row>
    <row r="110" spans="1:17" ht="30" customHeight="1" x14ac:dyDescent="0.3">
      <c r="A110" s="355" t="s">
        <v>18</v>
      </c>
      <c r="B110" s="355"/>
      <c r="C110" s="355"/>
      <c r="D110" s="355"/>
      <c r="E110" s="355"/>
      <c r="F110" s="355"/>
      <c r="G110" s="355"/>
      <c r="H110" s="355"/>
      <c r="I110" s="355"/>
      <c r="J110" s="355"/>
      <c r="K110" s="355"/>
      <c r="L110" s="355"/>
      <c r="M110" s="355"/>
      <c r="N110" s="355"/>
      <c r="O110" s="355"/>
      <c r="P110" s="355"/>
      <c r="Q110" s="355"/>
    </row>
    <row r="111" spans="1:17" s="54" customFormat="1" ht="30" customHeight="1" x14ac:dyDescent="0.25">
      <c r="A111" s="350" t="s">
        <v>630</v>
      </c>
      <c r="B111" s="350"/>
      <c r="C111" s="350"/>
      <c r="D111" s="350"/>
      <c r="E111" s="350"/>
      <c r="F111" s="350"/>
      <c r="G111" s="350"/>
      <c r="H111" s="350"/>
      <c r="I111" s="350"/>
      <c r="J111" s="350"/>
      <c r="K111" s="350"/>
      <c r="L111" s="350"/>
      <c r="M111" s="350"/>
      <c r="N111" s="350"/>
      <c r="O111" s="350"/>
      <c r="P111" s="350"/>
      <c r="Q111" s="350"/>
    </row>
    <row r="112" spans="1:17" s="85" customFormat="1" ht="15" customHeight="1" x14ac:dyDescent="0.2">
      <c r="A112" s="317" t="s">
        <v>631</v>
      </c>
      <c r="B112" s="317"/>
      <c r="C112" s="317"/>
      <c r="D112" s="317"/>
      <c r="E112" s="317"/>
      <c r="F112" s="317"/>
      <c r="G112" s="317"/>
      <c r="H112" s="317"/>
      <c r="I112" s="317"/>
      <c r="J112" s="317"/>
      <c r="K112" s="317"/>
      <c r="L112" s="317"/>
      <c r="M112" s="317"/>
      <c r="N112" s="317"/>
      <c r="O112" s="317"/>
      <c r="P112" s="317"/>
      <c r="Q112" s="317"/>
    </row>
    <row r="113" spans="1:17" s="86" customFormat="1" ht="22.5" customHeight="1" x14ac:dyDescent="0.25">
      <c r="A113" s="350" t="s">
        <v>632</v>
      </c>
      <c r="B113" s="350"/>
      <c r="C113" s="350"/>
      <c r="D113" s="350"/>
      <c r="E113" s="350"/>
      <c r="F113" s="350"/>
      <c r="G113" s="350"/>
      <c r="H113" s="350"/>
      <c r="I113" s="350"/>
      <c r="J113" s="350"/>
      <c r="K113" s="350"/>
      <c r="L113" s="350"/>
      <c r="M113" s="350"/>
      <c r="N113" s="350"/>
      <c r="O113" s="350"/>
      <c r="P113" s="350"/>
      <c r="Q113" s="350"/>
    </row>
    <row r="114" spans="1:17" s="87" customFormat="1" ht="15" customHeight="1" x14ac:dyDescent="0.2">
      <c r="A114" s="317" t="s">
        <v>633</v>
      </c>
      <c r="B114" s="317"/>
      <c r="C114" s="317"/>
      <c r="D114" s="317"/>
      <c r="E114" s="317"/>
      <c r="F114" s="317"/>
      <c r="G114" s="317"/>
      <c r="H114" s="317"/>
      <c r="I114" s="317"/>
      <c r="J114" s="317"/>
      <c r="K114" s="317"/>
      <c r="L114" s="317"/>
      <c r="M114" s="317"/>
      <c r="N114" s="317"/>
      <c r="O114" s="317"/>
      <c r="P114" s="317"/>
      <c r="Q114" s="317"/>
    </row>
    <row r="115" spans="1:17" ht="22.5" customHeight="1" x14ac:dyDescent="0.25">
      <c r="A115" s="350" t="s">
        <v>19</v>
      </c>
      <c r="B115" s="350"/>
      <c r="C115" s="350"/>
      <c r="D115" s="350"/>
      <c r="E115" s="350"/>
      <c r="F115" s="350"/>
      <c r="G115" s="350"/>
      <c r="H115" s="350"/>
      <c r="I115" s="350"/>
      <c r="J115" s="350"/>
      <c r="K115" s="350"/>
      <c r="L115" s="350"/>
      <c r="M115" s="350"/>
      <c r="N115" s="350"/>
      <c r="O115" s="350"/>
      <c r="P115" s="350"/>
      <c r="Q115" s="350"/>
    </row>
    <row r="116" spans="1:17" ht="22.5" customHeight="1" x14ac:dyDescent="0.25">
      <c r="A116" s="350" t="s">
        <v>544</v>
      </c>
      <c r="B116" s="350"/>
      <c r="C116" s="350"/>
      <c r="D116" s="350"/>
      <c r="E116" s="350"/>
      <c r="F116" s="350"/>
      <c r="G116" s="350"/>
      <c r="H116" s="350"/>
      <c r="I116" s="350"/>
      <c r="J116" s="350"/>
      <c r="K116" s="350"/>
      <c r="L116" s="350"/>
      <c r="M116" s="350"/>
      <c r="N116" s="350"/>
      <c r="O116" s="350"/>
      <c r="P116" s="350"/>
      <c r="Q116" s="350"/>
    </row>
    <row r="117" spans="1:17" ht="22.5" customHeight="1" x14ac:dyDescent="0.25">
      <c r="A117" s="358" t="s">
        <v>20</v>
      </c>
      <c r="B117" s="358"/>
      <c r="C117" s="358"/>
      <c r="D117" s="358"/>
      <c r="E117" s="358"/>
      <c r="F117" s="358"/>
      <c r="G117" s="358"/>
      <c r="H117" s="358"/>
      <c r="I117" s="358"/>
      <c r="J117" s="358"/>
      <c r="K117" s="358"/>
      <c r="L117" s="358"/>
      <c r="M117" s="358"/>
      <c r="N117" s="358"/>
      <c r="O117" s="358"/>
      <c r="P117" s="358"/>
      <c r="Q117" s="358"/>
    </row>
    <row r="118" spans="1:17" ht="22.5" customHeight="1" x14ac:dyDescent="0.25">
      <c r="A118" s="350" t="s">
        <v>623</v>
      </c>
      <c r="B118" s="350"/>
      <c r="C118" s="350"/>
      <c r="D118" s="350"/>
      <c r="E118" s="350"/>
      <c r="F118" s="350"/>
      <c r="G118" s="350"/>
      <c r="H118" s="350"/>
      <c r="I118" s="350"/>
      <c r="J118" s="350"/>
      <c r="K118" s="350"/>
      <c r="L118" s="350"/>
      <c r="M118" s="350"/>
      <c r="N118" s="350"/>
      <c r="O118" s="350"/>
      <c r="P118" s="350"/>
      <c r="Q118" s="350"/>
    </row>
    <row r="119" spans="1:17" ht="22.5" customHeight="1" x14ac:dyDescent="0.25">
      <c r="A119" s="111" t="s">
        <v>408</v>
      </c>
      <c r="B119" s="350" t="s">
        <v>634</v>
      </c>
      <c r="C119" s="350"/>
      <c r="D119" s="350"/>
      <c r="E119" s="350"/>
      <c r="F119" s="350"/>
      <c r="G119" s="350"/>
      <c r="H119" s="350"/>
      <c r="I119" s="350"/>
      <c r="J119" s="350"/>
      <c r="K119" s="350"/>
      <c r="L119" s="350"/>
      <c r="M119" s="350"/>
      <c r="N119" s="350"/>
      <c r="O119" s="350"/>
      <c r="P119" s="350"/>
      <c r="Q119" s="350"/>
    </row>
    <row r="120" spans="1:17" s="87" customFormat="1" ht="15" customHeight="1" x14ac:dyDescent="0.2">
      <c r="A120" s="111"/>
      <c r="B120" s="317" t="s">
        <v>635</v>
      </c>
      <c r="C120" s="317"/>
      <c r="D120" s="317"/>
      <c r="E120" s="317"/>
      <c r="F120" s="317"/>
      <c r="G120" s="317"/>
      <c r="H120" s="317"/>
      <c r="I120" s="317"/>
      <c r="J120" s="317"/>
      <c r="K120" s="317"/>
      <c r="L120" s="317"/>
      <c r="M120" s="317"/>
      <c r="N120" s="317"/>
      <c r="O120" s="317"/>
      <c r="P120" s="317"/>
      <c r="Q120" s="317"/>
    </row>
    <row r="121" spans="1:17" s="89" customFormat="1" ht="15" customHeight="1" x14ac:dyDescent="0.2">
      <c r="A121" s="111"/>
      <c r="B121" s="317" t="s">
        <v>636</v>
      </c>
      <c r="C121" s="317"/>
      <c r="D121" s="317"/>
      <c r="E121" s="317"/>
      <c r="F121" s="317"/>
      <c r="G121" s="317"/>
      <c r="H121" s="317"/>
      <c r="I121" s="317"/>
      <c r="J121" s="317"/>
      <c r="K121" s="317"/>
      <c r="L121" s="317"/>
      <c r="M121" s="317"/>
      <c r="N121" s="317"/>
      <c r="O121" s="317"/>
      <c r="P121" s="317"/>
      <c r="Q121" s="317"/>
    </row>
    <row r="122" spans="1:17" ht="22.5" customHeight="1" x14ac:dyDescent="0.25">
      <c r="A122" s="107" t="s">
        <v>408</v>
      </c>
      <c r="B122" s="350" t="s">
        <v>624</v>
      </c>
      <c r="C122" s="350"/>
      <c r="D122" s="350"/>
      <c r="E122" s="350"/>
      <c r="F122" s="350"/>
      <c r="G122" s="350"/>
      <c r="H122" s="350"/>
      <c r="I122" s="350"/>
      <c r="J122" s="350"/>
      <c r="K122" s="350"/>
      <c r="L122" s="350"/>
      <c r="M122" s="350"/>
      <c r="N122" s="350"/>
      <c r="O122" s="350"/>
      <c r="P122" s="350"/>
      <c r="Q122" s="350"/>
    </row>
    <row r="123" spans="1:17" ht="21.75" customHeight="1" x14ac:dyDescent="0.25">
      <c r="A123" s="107" t="s">
        <v>408</v>
      </c>
      <c r="B123" s="350" t="s">
        <v>637</v>
      </c>
      <c r="C123" s="350"/>
      <c r="D123" s="350"/>
      <c r="E123" s="350"/>
      <c r="F123" s="350"/>
      <c r="G123" s="350"/>
      <c r="H123" s="350"/>
      <c r="I123" s="350"/>
      <c r="J123" s="350"/>
      <c r="K123" s="350"/>
      <c r="L123" s="350"/>
      <c r="M123" s="350"/>
      <c r="N123" s="350"/>
      <c r="O123" s="350"/>
      <c r="P123" s="350"/>
      <c r="Q123" s="350"/>
    </row>
    <row r="124" spans="1:17" s="87" customFormat="1" ht="15" customHeight="1" x14ac:dyDescent="0.2">
      <c r="A124" s="107"/>
      <c r="B124" s="317" t="s">
        <v>638</v>
      </c>
      <c r="C124" s="317"/>
      <c r="D124" s="317"/>
      <c r="E124" s="317"/>
      <c r="F124" s="317"/>
      <c r="G124" s="317"/>
      <c r="H124" s="317"/>
      <c r="I124" s="317"/>
      <c r="J124" s="317"/>
      <c r="K124" s="317"/>
      <c r="L124" s="317"/>
      <c r="M124" s="317"/>
      <c r="N124" s="317"/>
      <c r="O124" s="317"/>
      <c r="P124" s="317"/>
      <c r="Q124" s="317"/>
    </row>
    <row r="125" spans="1:17" ht="14.25" customHeight="1" x14ac:dyDescent="0.2">
      <c r="A125" s="107"/>
      <c r="B125" s="108"/>
      <c r="C125" s="108"/>
      <c r="D125" s="108"/>
      <c r="E125" s="108"/>
      <c r="F125" s="108"/>
      <c r="G125" s="108"/>
      <c r="H125" s="108"/>
      <c r="I125" s="108"/>
      <c r="J125" s="108"/>
      <c r="K125" s="108"/>
      <c r="L125" s="108"/>
      <c r="M125" s="108"/>
      <c r="N125" s="108"/>
      <c r="O125" s="108"/>
      <c r="P125" s="108"/>
      <c r="Q125" s="108"/>
    </row>
    <row r="126" spans="1:17" ht="30" customHeight="1" x14ac:dyDescent="0.25">
      <c r="A126" s="109"/>
      <c r="B126" s="109"/>
      <c r="C126" s="109"/>
      <c r="D126" s="109"/>
      <c r="E126" s="109"/>
      <c r="F126" s="96"/>
      <c r="G126" s="98"/>
      <c r="H126" s="98"/>
      <c r="I126" s="98"/>
      <c r="J126" s="110"/>
      <c r="K126" s="110"/>
      <c r="L126" s="110"/>
      <c r="M126" s="110"/>
      <c r="N126" s="110"/>
      <c r="O126" s="110"/>
      <c r="P126" s="110"/>
      <c r="Q126" s="110"/>
    </row>
    <row r="127" spans="1:17" ht="15.75" x14ac:dyDescent="0.25">
      <c r="A127" s="357" t="s">
        <v>348</v>
      </c>
      <c r="B127" s="358"/>
      <c r="C127" s="358"/>
      <c r="D127" s="358"/>
      <c r="E127" s="358"/>
      <c r="F127" s="358"/>
      <c r="G127" s="358"/>
      <c r="H127" s="358"/>
      <c r="I127" s="358"/>
      <c r="J127" s="358"/>
      <c r="K127" s="358"/>
      <c r="L127" s="358"/>
      <c r="M127" s="358"/>
      <c r="N127" s="358"/>
      <c r="O127" s="358"/>
      <c r="P127" s="358"/>
      <c r="Q127" s="358"/>
    </row>
    <row r="128" spans="1:17" ht="22.5" customHeight="1" x14ac:dyDescent="0.25">
      <c r="A128" s="369" t="s">
        <v>629</v>
      </c>
      <c r="B128" s="369"/>
      <c r="C128" s="369"/>
      <c r="D128" s="369"/>
      <c r="E128" s="369"/>
      <c r="F128" s="369"/>
      <c r="G128" s="369"/>
      <c r="H128" s="369"/>
      <c r="I128" s="369"/>
      <c r="J128" s="369"/>
      <c r="K128" s="369"/>
      <c r="L128" s="369"/>
      <c r="M128" s="369"/>
      <c r="N128" s="369"/>
      <c r="O128" s="369"/>
      <c r="P128" s="369"/>
      <c r="Q128" s="369"/>
    </row>
    <row r="129" spans="1:17" ht="15" customHeight="1" x14ac:dyDescent="0.25">
      <c r="A129" s="357" t="s">
        <v>613</v>
      </c>
      <c r="B129" s="357"/>
      <c r="C129" s="357"/>
      <c r="D129" s="357"/>
      <c r="E129" s="357"/>
      <c r="F129" s="357"/>
      <c r="G129" s="357"/>
      <c r="H129" s="357"/>
      <c r="I129" s="357"/>
      <c r="J129" s="357"/>
      <c r="K129" s="357"/>
      <c r="L129" s="357"/>
      <c r="M129" s="357"/>
      <c r="N129" s="357"/>
      <c r="O129" s="357"/>
      <c r="P129" s="357"/>
      <c r="Q129" s="357"/>
    </row>
    <row r="130" spans="1:17" x14ac:dyDescent="0.2">
      <c r="A130" s="346"/>
      <c r="B130" s="346"/>
      <c r="C130" s="346"/>
      <c r="D130" s="346"/>
      <c r="E130" s="346"/>
      <c r="F130" s="346"/>
      <c r="G130" s="346"/>
      <c r="H130" s="346"/>
      <c r="I130" s="346"/>
      <c r="J130" s="346"/>
      <c r="K130" s="346"/>
      <c r="L130" s="346"/>
      <c r="M130" s="346"/>
      <c r="N130" s="346"/>
      <c r="O130" s="346"/>
      <c r="P130" s="346"/>
      <c r="Q130" s="346"/>
    </row>
    <row r="131" spans="1:17" x14ac:dyDescent="0.2">
      <c r="A131" s="346"/>
      <c r="B131" s="346"/>
      <c r="C131" s="346"/>
      <c r="D131" s="346"/>
      <c r="E131" s="346"/>
      <c r="F131" s="346"/>
      <c r="G131" s="346"/>
      <c r="H131" s="346"/>
      <c r="I131" s="346"/>
      <c r="J131" s="346"/>
      <c r="K131" s="346"/>
      <c r="L131" s="346"/>
      <c r="M131" s="346"/>
      <c r="N131" s="346"/>
      <c r="O131" s="346"/>
      <c r="P131" s="346"/>
      <c r="Q131" s="346"/>
    </row>
    <row r="132" spans="1:17" x14ac:dyDescent="0.2">
      <c r="A132" s="346"/>
      <c r="B132" s="346"/>
      <c r="C132" s="346"/>
      <c r="D132" s="346"/>
      <c r="E132" s="346"/>
      <c r="F132" s="346"/>
      <c r="G132" s="346"/>
      <c r="H132" s="346"/>
      <c r="I132" s="346"/>
      <c r="J132" s="346"/>
      <c r="K132" s="346"/>
      <c r="L132" s="346"/>
      <c r="M132" s="346"/>
      <c r="N132" s="346"/>
      <c r="O132" s="346"/>
      <c r="P132" s="346"/>
      <c r="Q132" s="346"/>
    </row>
    <row r="133" spans="1:17" x14ac:dyDescent="0.2">
      <c r="A133" s="346"/>
      <c r="B133" s="346"/>
      <c r="C133" s="346"/>
      <c r="D133" s="346"/>
      <c r="E133" s="346"/>
      <c r="F133" s="346"/>
      <c r="G133" s="346"/>
      <c r="H133" s="346"/>
      <c r="I133" s="346"/>
      <c r="J133" s="346"/>
      <c r="K133" s="346"/>
      <c r="L133" s="346"/>
      <c r="M133" s="346"/>
      <c r="N133" s="346"/>
      <c r="O133" s="346"/>
      <c r="P133" s="346"/>
      <c r="Q133" s="346"/>
    </row>
    <row r="134" spans="1:17" x14ac:dyDescent="0.2">
      <c r="A134" s="346"/>
      <c r="B134" s="346"/>
      <c r="C134" s="346"/>
      <c r="D134" s="346"/>
      <c r="E134" s="346"/>
      <c r="F134" s="346"/>
      <c r="G134" s="346"/>
      <c r="H134" s="346"/>
      <c r="I134" s="346"/>
      <c r="J134" s="346"/>
      <c r="K134" s="346"/>
      <c r="L134" s="346"/>
      <c r="M134" s="346"/>
      <c r="N134" s="346"/>
      <c r="O134" s="346"/>
      <c r="P134" s="346"/>
      <c r="Q134" s="346"/>
    </row>
    <row r="135" spans="1:17" x14ac:dyDescent="0.2">
      <c r="A135" s="346"/>
      <c r="B135" s="346"/>
      <c r="C135" s="346"/>
      <c r="D135" s="346"/>
      <c r="E135" s="346"/>
      <c r="F135" s="346"/>
      <c r="G135" s="346"/>
      <c r="H135" s="346"/>
      <c r="I135" s="346"/>
      <c r="J135" s="346"/>
      <c r="K135" s="346"/>
      <c r="L135" s="346"/>
      <c r="M135" s="346"/>
      <c r="N135" s="346"/>
      <c r="O135" s="346"/>
      <c r="P135" s="346"/>
      <c r="Q135" s="346"/>
    </row>
    <row r="136" spans="1:17" x14ac:dyDescent="0.2">
      <c r="A136" s="346"/>
      <c r="B136" s="346"/>
      <c r="C136" s="346"/>
      <c r="D136" s="346"/>
      <c r="E136" s="346"/>
      <c r="F136" s="346"/>
      <c r="G136" s="346"/>
      <c r="H136" s="346"/>
      <c r="I136" s="346"/>
      <c r="J136" s="346"/>
      <c r="K136" s="346"/>
      <c r="L136" s="346"/>
      <c r="M136" s="346"/>
      <c r="N136" s="346"/>
      <c r="O136" s="346"/>
      <c r="P136" s="346"/>
      <c r="Q136" s="346"/>
    </row>
    <row r="137" spans="1:17" x14ac:dyDescent="0.2">
      <c r="A137" s="346"/>
      <c r="B137" s="346"/>
      <c r="C137" s="346"/>
      <c r="D137" s="346"/>
      <c r="E137" s="346"/>
      <c r="F137" s="346"/>
      <c r="G137" s="346"/>
      <c r="H137" s="346"/>
      <c r="I137" s="346"/>
      <c r="J137" s="346"/>
      <c r="K137" s="346"/>
      <c r="L137" s="346"/>
      <c r="M137" s="346"/>
      <c r="N137" s="346"/>
      <c r="O137" s="346"/>
      <c r="P137" s="346"/>
      <c r="Q137" s="346"/>
    </row>
    <row r="138" spans="1:17" x14ac:dyDescent="0.2">
      <c r="A138" s="346"/>
      <c r="B138" s="346"/>
      <c r="C138" s="346"/>
      <c r="D138" s="346"/>
      <c r="E138" s="346"/>
      <c r="F138" s="346"/>
      <c r="G138" s="346"/>
      <c r="H138" s="346"/>
      <c r="I138" s="346"/>
      <c r="J138" s="346"/>
      <c r="K138" s="346"/>
      <c r="L138" s="346"/>
      <c r="M138" s="346"/>
      <c r="N138" s="346"/>
      <c r="O138" s="346"/>
      <c r="P138" s="346"/>
      <c r="Q138" s="346"/>
    </row>
    <row r="139" spans="1:17" x14ac:dyDescent="0.2">
      <c r="A139" s="346"/>
      <c r="B139" s="346"/>
      <c r="C139" s="346"/>
      <c r="D139" s="346"/>
      <c r="E139" s="346"/>
      <c r="F139" s="346"/>
      <c r="G139" s="346"/>
      <c r="H139" s="346"/>
      <c r="I139" s="346"/>
      <c r="J139" s="346"/>
      <c r="K139" s="346"/>
      <c r="L139" s="346"/>
      <c r="M139" s="346"/>
      <c r="N139" s="346"/>
      <c r="O139" s="346"/>
      <c r="P139" s="346"/>
      <c r="Q139" s="346"/>
    </row>
    <row r="140" spans="1:17" x14ac:dyDescent="0.2">
      <c r="A140" s="346"/>
      <c r="B140" s="346"/>
      <c r="C140" s="346"/>
      <c r="D140" s="346"/>
      <c r="E140" s="346"/>
      <c r="F140" s="346"/>
      <c r="G140" s="346"/>
      <c r="H140" s="346"/>
      <c r="I140" s="346"/>
      <c r="J140" s="346"/>
      <c r="K140" s="346"/>
      <c r="L140" s="346"/>
      <c r="M140" s="346"/>
      <c r="N140" s="346"/>
      <c r="O140" s="346"/>
      <c r="P140" s="346"/>
      <c r="Q140" s="346"/>
    </row>
    <row r="141" spans="1:17" x14ac:dyDescent="0.2">
      <c r="A141" s="346"/>
      <c r="B141" s="346"/>
      <c r="C141" s="346"/>
      <c r="D141" s="346"/>
      <c r="E141" s="346"/>
      <c r="F141" s="346"/>
      <c r="G141" s="346"/>
      <c r="H141" s="346"/>
      <c r="I141" s="346"/>
      <c r="J141" s="346"/>
      <c r="K141" s="346"/>
      <c r="L141" s="346"/>
      <c r="M141" s="346"/>
      <c r="N141" s="346"/>
      <c r="O141" s="346"/>
      <c r="P141" s="346"/>
      <c r="Q141" s="346"/>
    </row>
    <row r="142" spans="1:17" x14ac:dyDescent="0.2">
      <c r="A142" s="346"/>
      <c r="B142" s="346"/>
      <c r="C142" s="346"/>
      <c r="D142" s="346"/>
      <c r="E142" s="346"/>
      <c r="F142" s="346"/>
      <c r="G142" s="346"/>
      <c r="H142" s="346"/>
      <c r="I142" s="346"/>
      <c r="J142" s="346"/>
      <c r="K142" s="346"/>
      <c r="L142" s="346"/>
      <c r="M142" s="346"/>
      <c r="N142" s="346"/>
      <c r="O142" s="346"/>
      <c r="P142" s="346"/>
      <c r="Q142" s="346"/>
    </row>
    <row r="143" spans="1:17" ht="36.75" customHeight="1" x14ac:dyDescent="0.2">
      <c r="A143" s="346"/>
      <c r="B143" s="346"/>
      <c r="C143" s="346"/>
      <c r="D143" s="346"/>
      <c r="E143" s="346"/>
      <c r="F143" s="346"/>
      <c r="G143" s="346"/>
      <c r="H143" s="346"/>
      <c r="I143" s="346"/>
      <c r="J143" s="346"/>
      <c r="K143" s="346"/>
      <c r="L143" s="346"/>
      <c r="M143" s="346"/>
      <c r="N143" s="346"/>
      <c r="O143" s="346"/>
      <c r="P143" s="346"/>
      <c r="Q143" s="346"/>
    </row>
    <row r="149" spans="17:17" x14ac:dyDescent="0.2">
      <c r="Q149" s="67"/>
    </row>
  </sheetData>
  <sheetProtection algorithmName="SHA-512" hashValue="q1wojWP0P4qTld+RqsBY8SeUY9xZnA66GTpXOtXYkfVDomLitpHSRmQwoWqxc8XIzxqM8lPhr6wrYMXUI+sjoA==" saltValue="OdXj9Rdf7QgeRKawr1lcng==" spinCount="100000" sheet="1" formatCells="0" formatColumns="0" formatRows="0" selectLockedCells="1"/>
  <mergeCells count="135">
    <mergeCell ref="M21:Q21"/>
    <mergeCell ref="A118:Q118"/>
    <mergeCell ref="A108:Q108"/>
    <mergeCell ref="A89:N89"/>
    <mergeCell ref="A117:Q117"/>
    <mergeCell ref="A109:Q109"/>
    <mergeCell ref="A129:Q129"/>
    <mergeCell ref="B120:Q120"/>
    <mergeCell ref="B124:Q124"/>
    <mergeCell ref="G37:Q37"/>
    <mergeCell ref="A128:Q128"/>
    <mergeCell ref="A98:Q98"/>
    <mergeCell ref="A90:Q90"/>
    <mergeCell ref="A104:Q104"/>
    <mergeCell ref="A106:Q106"/>
    <mergeCell ref="A91:Q91"/>
    <mergeCell ref="G51:Q51"/>
    <mergeCell ref="A52:F52"/>
    <mergeCell ref="A82:N82"/>
    <mergeCell ref="A81:N81"/>
    <mergeCell ref="A84:N84"/>
    <mergeCell ref="A83:N83"/>
    <mergeCell ref="A21:D21"/>
    <mergeCell ref="D23:I23"/>
    <mergeCell ref="M18:Q18"/>
    <mergeCell ref="D24:I24"/>
    <mergeCell ref="A127:Q127"/>
    <mergeCell ref="A96:Q96"/>
    <mergeCell ref="A99:Q99"/>
    <mergeCell ref="G30:K30"/>
    <mergeCell ref="G31:K31"/>
    <mergeCell ref="M30:Q30"/>
    <mergeCell ref="M31:Q31"/>
    <mergeCell ref="G32:Q32"/>
    <mergeCell ref="G33:Q33"/>
    <mergeCell ref="G34:Q34"/>
    <mergeCell ref="G35:Q35"/>
    <mergeCell ref="G36:Q36"/>
    <mergeCell ref="K43:Q43"/>
    <mergeCell ref="K44:Q44"/>
    <mergeCell ref="G52:Q52"/>
    <mergeCell ref="G39:J39"/>
    <mergeCell ref="A103:Q103"/>
    <mergeCell ref="A105:Q105"/>
    <mergeCell ref="A107:Q107"/>
    <mergeCell ref="A97:Q97"/>
    <mergeCell ref="M23:Q23"/>
    <mergeCell ref="I21:L21"/>
    <mergeCell ref="A130:Q143"/>
    <mergeCell ref="A100:Q100"/>
    <mergeCell ref="A101:Q101"/>
    <mergeCell ref="A53:Q54"/>
    <mergeCell ref="B119:Q119"/>
    <mergeCell ref="B122:Q122"/>
    <mergeCell ref="B123:Q123"/>
    <mergeCell ref="A55:Q55"/>
    <mergeCell ref="A58:Q58"/>
    <mergeCell ref="A62:Q62"/>
    <mergeCell ref="A65:Q65"/>
    <mergeCell ref="A68:Q68"/>
    <mergeCell ref="A72:Q72"/>
    <mergeCell ref="A76:N76"/>
    <mergeCell ref="A75:N75"/>
    <mergeCell ref="A78:N78"/>
    <mergeCell ref="A113:Q113"/>
    <mergeCell ref="A115:Q115"/>
    <mergeCell ref="A116:Q116"/>
    <mergeCell ref="A112:Q112"/>
    <mergeCell ref="A114:Q114"/>
    <mergeCell ref="A110:Q110"/>
    <mergeCell ref="A111:Q111"/>
    <mergeCell ref="A102:Q102"/>
    <mergeCell ref="A29:Q29"/>
    <mergeCell ref="A30:C31"/>
    <mergeCell ref="D30:E30"/>
    <mergeCell ref="D31:E31"/>
    <mergeCell ref="A43:F45"/>
    <mergeCell ref="G43:J43"/>
    <mergeCell ref="G44:J44"/>
    <mergeCell ref="G45:J45"/>
    <mergeCell ref="J24:L24"/>
    <mergeCell ref="M24:Q24"/>
    <mergeCell ref="A35:F35"/>
    <mergeCell ref="A36:F36"/>
    <mergeCell ref="A37:F37"/>
    <mergeCell ref="A27:K27"/>
    <mergeCell ref="G38:Q38"/>
    <mergeCell ref="J18:K18"/>
    <mergeCell ref="J22:L22"/>
    <mergeCell ref="L39:Q39"/>
    <mergeCell ref="M22:Q22"/>
    <mergeCell ref="A92:Q92"/>
    <mergeCell ref="A93:Q93"/>
    <mergeCell ref="A94:Q94"/>
    <mergeCell ref="A95:Q95"/>
    <mergeCell ref="A86:N86"/>
    <mergeCell ref="A87:N87"/>
    <mergeCell ref="A38:F38"/>
    <mergeCell ref="K45:Q45"/>
    <mergeCell ref="A85:N85"/>
    <mergeCell ref="A47:Q47"/>
    <mergeCell ref="A49:F50"/>
    <mergeCell ref="G49:Q50"/>
    <mergeCell ref="A51:F51"/>
    <mergeCell ref="A77:N77"/>
    <mergeCell ref="A80:N80"/>
    <mergeCell ref="A79:N79"/>
    <mergeCell ref="A41:Q41"/>
    <mergeCell ref="A39:F39"/>
    <mergeCell ref="J23:L23"/>
    <mergeCell ref="A23:C23"/>
    <mergeCell ref="A22:B22"/>
    <mergeCell ref="C22:I22"/>
    <mergeCell ref="A25:C25"/>
    <mergeCell ref="D25:Q25"/>
    <mergeCell ref="B121:Q121"/>
    <mergeCell ref="A1:Q1"/>
    <mergeCell ref="A2:Q2"/>
    <mergeCell ref="A3:Q11"/>
    <mergeCell ref="A12:Q14"/>
    <mergeCell ref="A24:C24"/>
    <mergeCell ref="A26:L26"/>
    <mergeCell ref="A32:F32"/>
    <mergeCell ref="A33:F33"/>
    <mergeCell ref="A34:F34"/>
    <mergeCell ref="A16:Q16"/>
    <mergeCell ref="A17:C17"/>
    <mergeCell ref="D17:Q17"/>
    <mergeCell ref="A19:B19"/>
    <mergeCell ref="C19:I19"/>
    <mergeCell ref="J19:L19"/>
    <mergeCell ref="M19:Q19"/>
    <mergeCell ref="A20:L20"/>
    <mergeCell ref="A18:D18"/>
    <mergeCell ref="E18:I18"/>
  </mergeCells>
  <phoneticPr fontId="11" type="noConversion"/>
  <conditionalFormatting sqref="D17:Q17">
    <cfRule type="expression" dxfId="832" priority="43">
      <formula>ISBLANK(D17)</formula>
    </cfRule>
  </conditionalFormatting>
  <conditionalFormatting sqref="C19:I19">
    <cfRule type="expression" dxfId="831" priority="42">
      <formula>ISBLANK(C19)</formula>
    </cfRule>
  </conditionalFormatting>
  <conditionalFormatting sqref="M19:Q19">
    <cfRule type="expression" dxfId="830" priority="41">
      <formula>ISBLANK(M19)</formula>
    </cfRule>
  </conditionalFormatting>
  <conditionalFormatting sqref="D23:I23">
    <cfRule type="expression" dxfId="829" priority="40">
      <formula>ISBLANK(D23)</formula>
    </cfRule>
  </conditionalFormatting>
  <conditionalFormatting sqref="M23:Q23">
    <cfRule type="expression" dxfId="828" priority="39">
      <formula>ISBLANK(M23)</formula>
    </cfRule>
  </conditionalFormatting>
  <conditionalFormatting sqref="D24:I24">
    <cfRule type="expression" dxfId="827" priority="38">
      <formula>ISBLANK(D24)</formula>
    </cfRule>
  </conditionalFormatting>
  <conditionalFormatting sqref="M24:Q24">
    <cfRule type="expression" dxfId="826" priority="37">
      <formula>ISBLANK(M24)</formula>
    </cfRule>
  </conditionalFormatting>
  <conditionalFormatting sqref="D25:Q25">
    <cfRule type="expression" dxfId="825" priority="36">
      <formula>ISBLANK(D25)</formula>
    </cfRule>
  </conditionalFormatting>
  <conditionalFormatting sqref="G30:K30">
    <cfRule type="expression" dxfId="824" priority="35">
      <formula>ISBLANK(G30)</formula>
    </cfRule>
  </conditionalFormatting>
  <conditionalFormatting sqref="G31:K31">
    <cfRule type="expression" dxfId="823" priority="34">
      <formula>ISBLANK(G31)</formula>
    </cfRule>
  </conditionalFormatting>
  <conditionalFormatting sqref="M30:Q31">
    <cfRule type="expression" dxfId="822" priority="33">
      <formula>ISBLANK(M30)</formula>
    </cfRule>
  </conditionalFormatting>
  <conditionalFormatting sqref="G32:Q32">
    <cfRule type="expression" dxfId="821" priority="32">
      <formula>ISBLANK(G32)</formula>
    </cfRule>
  </conditionalFormatting>
  <conditionalFormatting sqref="G33:Q36">
    <cfRule type="expression" dxfId="820" priority="31">
      <formula>ISBLANK(G33)</formula>
    </cfRule>
  </conditionalFormatting>
  <conditionalFormatting sqref="G37:G38">
    <cfRule type="expression" dxfId="819" priority="30">
      <formula>ISBLANK(G37)</formula>
    </cfRule>
  </conditionalFormatting>
  <conditionalFormatting sqref="K43">
    <cfRule type="expression" dxfId="818" priority="28">
      <formula>ISBLANK(K43)</formula>
    </cfRule>
  </conditionalFormatting>
  <conditionalFormatting sqref="K44:Q44">
    <cfRule type="expression" dxfId="817" priority="27">
      <formula>ISBLANK(K44)</formula>
    </cfRule>
  </conditionalFormatting>
  <conditionalFormatting sqref="G49:Q50">
    <cfRule type="expression" dxfId="816" priority="26">
      <formula>ISBLANK(G49)</formula>
    </cfRule>
  </conditionalFormatting>
  <conditionalFormatting sqref="M22:Q22">
    <cfRule type="expression" dxfId="815" priority="25">
      <formula>AND(ISBLANK(M22), ISBLANK($E$21))</formula>
    </cfRule>
  </conditionalFormatting>
  <conditionalFormatting sqref="C22:I22">
    <cfRule type="expression" dxfId="814" priority="24">
      <formula>AND(ISBLANK(C22), ISBLANK($E$21))</formula>
    </cfRule>
  </conditionalFormatting>
  <conditionalFormatting sqref="N20 Q20">
    <cfRule type="expression" dxfId="813" priority="23">
      <formula>AND(ISBLANK($N$20), ISBLANK($Q$20))</formula>
    </cfRule>
  </conditionalFormatting>
  <conditionalFormatting sqref="N26">
    <cfRule type="expression" dxfId="812" priority="22">
      <formula>AND(ISBLANK($N$26), ISBLANK($Q$26))</formula>
    </cfRule>
  </conditionalFormatting>
  <conditionalFormatting sqref="Q26">
    <cfRule type="expression" dxfId="811" priority="20">
      <formula>AND(ISBLANK($N$26), ISBLANK($Q$26))</formula>
    </cfRule>
  </conditionalFormatting>
  <conditionalFormatting sqref="H56 K56">
    <cfRule type="expression" dxfId="810" priority="19">
      <formula>AND(ISBLANK($H$56), ISBLANK($K$56))</formula>
    </cfRule>
  </conditionalFormatting>
  <conditionalFormatting sqref="H59 K59 N59">
    <cfRule type="expression" dxfId="809" priority="17">
      <formula>AND(ISBLANK($H$59), ISBLANK($K$59), ISBLANK($N$59))</formula>
    </cfRule>
  </conditionalFormatting>
  <conditionalFormatting sqref="H63 K63 N63">
    <cfRule type="expression" dxfId="808" priority="13">
      <formula>AND(ISBLANK($H$63), ISBLANK($K$63), ISBLANK($N$63))</formula>
    </cfRule>
  </conditionalFormatting>
  <conditionalFormatting sqref="H66 K66 N66">
    <cfRule type="expression" dxfId="807" priority="12">
      <formula>AND(ISBLANK($H$66), ISBLANK($K$66), ISBLANK($N$66))</formula>
    </cfRule>
  </conditionalFormatting>
  <conditionalFormatting sqref="H69 K69">
    <cfRule type="expression" dxfId="806" priority="11">
      <formula>AND(ISBLANK($H$69), ISBLANK($K$69))</formula>
    </cfRule>
  </conditionalFormatting>
  <conditionalFormatting sqref="L39:Q39">
    <cfRule type="expression" dxfId="805" priority="7">
      <formula>AND(ISBLANK($K$39)=FALSE, ISBLANK($L$39)=TRUE)</formula>
    </cfRule>
  </conditionalFormatting>
  <conditionalFormatting sqref="K45:Q45">
    <cfRule type="expression" dxfId="804" priority="4">
      <formula>ISBLANK(K45)</formula>
    </cfRule>
  </conditionalFormatting>
  <conditionalFormatting sqref="M21:Q21">
    <cfRule type="expression" dxfId="803" priority="3">
      <formula>AND(ISBLANK(M21))</formula>
    </cfRule>
  </conditionalFormatting>
  <conditionalFormatting sqref="N27">
    <cfRule type="expression" dxfId="802" priority="2">
      <formula>AND(ISBLANK($N$27), ISBLANK($Q$27))</formula>
    </cfRule>
  </conditionalFormatting>
  <conditionalFormatting sqref="Q27">
    <cfRule type="expression" dxfId="801" priority="1">
      <formula>AND(ISBLANK($N$27), ISBLANK($Q$27))</formula>
    </cfRule>
  </conditionalFormatting>
  <conditionalFormatting sqref="L39:Q39">
    <cfRule type="expression" dxfId="800" priority="1648">
      <formula>AND(ISBLANK($K$39)=FALSE, ISBLANK(#REF!)=FALSE)</formula>
    </cfRule>
  </conditionalFormatting>
  <dataValidations count="1">
    <dataValidation type="list" allowBlank="1" showInputMessage="1" showErrorMessage="1" sqref="K56 K69 P85 P81 P79 P77 P75 H59 H56 H63 K63 N63 H66 K66 N66 H69 N20 Q20 Q26:Q27 N26:N27 E21 K59 N59 P87:P89">
      <formula1>"✓, -----"</formula1>
    </dataValidation>
  </dataValidations>
  <pageMargins left="0.7" right="0.7" top="0.25" bottom="0.75" header="0.3" footer="0.3"/>
  <pageSetup scale="76" fitToHeight="0" orientation="portrait" r:id="rId1"/>
  <headerFooter>
    <oddFooter>&amp;L&amp;"Times New Roman,Regular"&amp;11For Official Government Use Only
USDA, AMS, SCP, Specialty Crop Inspection Division &amp;R&amp;"Times New Roman,Regular"&amp;11September 17, 2019
     Version 2.1</oddFooter>
  </headerFooter>
  <rowBreaks count="2" manualBreakCount="2">
    <brk id="54" max="16" man="1"/>
    <brk id="101" max="1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tint="0.59999389629810485"/>
    <pageSetUpPr fitToPage="1"/>
  </sheetPr>
  <dimension ref="A1:T505"/>
  <sheetViews>
    <sheetView showZeros="0" view="pageLayout" topLeftCell="A64" zoomScaleNormal="100" workbookViewId="0">
      <selection activeCell="P97" sqref="P97"/>
    </sheetView>
  </sheetViews>
  <sheetFormatPr defaultRowHeight="12.75" x14ac:dyDescent="0.2"/>
  <cols>
    <col min="1" max="2" width="6.5703125" customWidth="1"/>
    <col min="3" max="5" width="6.5703125" style="11" customWidth="1"/>
    <col min="6" max="15" width="6.5703125" customWidth="1"/>
  </cols>
  <sheetData>
    <row r="1" spans="1:18" s="18" customFormat="1" ht="30" customHeight="1" x14ac:dyDescent="0.2">
      <c r="A1" s="722" t="s">
        <v>4</v>
      </c>
      <c r="B1" s="730"/>
      <c r="C1" s="730"/>
      <c r="D1" s="730"/>
      <c r="E1" s="730"/>
      <c r="F1" s="730"/>
      <c r="G1" s="730"/>
      <c r="H1" s="730"/>
      <c r="I1" s="730"/>
      <c r="J1" s="730"/>
      <c r="K1" s="730"/>
      <c r="L1" s="730"/>
      <c r="M1" s="730"/>
      <c r="N1" s="730"/>
      <c r="O1" s="730"/>
      <c r="P1" s="35"/>
      <c r="Q1" s="35"/>
      <c r="R1" s="35"/>
    </row>
    <row r="2" spans="1:18" s="18" customFormat="1" ht="15" customHeight="1" x14ac:dyDescent="0.2">
      <c r="A2" s="731" t="s">
        <v>313</v>
      </c>
      <c r="B2" s="731"/>
      <c r="C2" s="731"/>
      <c r="D2" s="731"/>
      <c r="E2" s="731"/>
      <c r="F2" s="731"/>
      <c r="G2" s="731"/>
      <c r="H2" s="731"/>
      <c r="I2" s="731"/>
      <c r="J2" s="731"/>
      <c r="K2" s="731"/>
      <c r="L2" s="731"/>
      <c r="M2" s="731"/>
      <c r="N2" s="731"/>
      <c r="O2" s="731"/>
      <c r="P2" s="35"/>
      <c r="Q2" s="35"/>
      <c r="R2" s="35"/>
    </row>
    <row r="3" spans="1:18" s="13" customFormat="1" ht="15" customHeight="1" x14ac:dyDescent="0.2">
      <c r="A3" s="731" t="s">
        <v>314</v>
      </c>
      <c r="B3" s="731"/>
      <c r="C3" s="731"/>
      <c r="D3" s="731"/>
      <c r="E3" s="731"/>
      <c r="F3" s="731"/>
      <c r="G3" s="731"/>
      <c r="H3" s="731"/>
      <c r="I3" s="731"/>
      <c r="J3" s="731"/>
      <c r="K3" s="731"/>
      <c r="L3" s="731"/>
      <c r="M3" s="731"/>
      <c r="N3" s="731"/>
      <c r="O3" s="731"/>
      <c r="P3" s="29"/>
      <c r="Q3" s="29"/>
      <c r="R3" s="29"/>
    </row>
    <row r="4" spans="1:18" s="18" customFormat="1" ht="30" customHeight="1" x14ac:dyDescent="0.2">
      <c r="A4" s="492" t="s">
        <v>202</v>
      </c>
      <c r="B4" s="492"/>
      <c r="C4" s="492"/>
      <c r="D4" s="492"/>
      <c r="E4" s="492"/>
      <c r="F4" s="492"/>
      <c r="G4" s="492"/>
      <c r="H4" s="492"/>
      <c r="I4" s="492"/>
      <c r="J4" s="492"/>
      <c r="K4" s="492"/>
      <c r="L4" s="492"/>
      <c r="M4" s="492"/>
      <c r="N4" s="492"/>
      <c r="O4" s="492"/>
      <c r="P4" s="35"/>
      <c r="Q4" s="35"/>
      <c r="R4" s="35"/>
    </row>
    <row r="5" spans="1:18" s="5" customFormat="1" ht="14.25" x14ac:dyDescent="0.2">
      <c r="A5" s="501" t="s">
        <v>27</v>
      </c>
      <c r="B5" s="501"/>
      <c r="C5" s="501"/>
      <c r="D5" s="501"/>
      <c r="E5" s="501"/>
      <c r="F5" s="501"/>
      <c r="G5" s="501"/>
      <c r="H5" s="501"/>
      <c r="I5" s="501"/>
      <c r="J5" s="501"/>
      <c r="K5" s="128" t="s">
        <v>26</v>
      </c>
      <c r="L5" s="129" t="s">
        <v>9</v>
      </c>
      <c r="M5" s="129" t="s">
        <v>25</v>
      </c>
      <c r="N5" s="129" t="s">
        <v>24</v>
      </c>
      <c r="O5" s="129" t="s">
        <v>23</v>
      </c>
      <c r="P5" s="31"/>
      <c r="Q5" s="31"/>
      <c r="R5" s="31"/>
    </row>
    <row r="6" spans="1:18" s="16" customFormat="1" ht="30" customHeight="1" x14ac:dyDescent="0.2">
      <c r="A6" s="732" t="s">
        <v>203</v>
      </c>
      <c r="B6" s="505" t="s">
        <v>489</v>
      </c>
      <c r="C6" s="505"/>
      <c r="D6" s="505"/>
      <c r="E6" s="505"/>
      <c r="F6" s="506"/>
      <c r="G6" s="506"/>
      <c r="H6" s="506"/>
      <c r="I6" s="506"/>
      <c r="J6" s="506"/>
      <c r="K6" s="736">
        <v>5</v>
      </c>
      <c r="L6" s="736">
        <f>Working!L594</f>
        <v>0</v>
      </c>
      <c r="M6" s="736">
        <f>Working!M594</f>
        <v>0</v>
      </c>
      <c r="N6" s="464"/>
      <c r="O6" s="736" t="s">
        <v>30</v>
      </c>
      <c r="P6" s="32"/>
      <c r="Q6" s="32"/>
      <c r="R6" s="32"/>
    </row>
    <row r="7" spans="1:18" s="16" customFormat="1" ht="15" customHeight="1" x14ac:dyDescent="0.2">
      <c r="A7" s="733"/>
      <c r="B7" s="238" t="s">
        <v>215</v>
      </c>
      <c r="C7" s="596">
        <f>Working!C595</f>
        <v>0</v>
      </c>
      <c r="D7" s="596"/>
      <c r="E7" s="596"/>
      <c r="F7" s="596"/>
      <c r="G7" s="596"/>
      <c r="H7" s="596"/>
      <c r="I7" s="596"/>
      <c r="J7" s="596"/>
      <c r="K7" s="736"/>
      <c r="L7" s="736"/>
      <c r="M7" s="736"/>
      <c r="N7" s="464"/>
      <c r="O7" s="736"/>
      <c r="P7" s="32"/>
      <c r="Q7" s="32"/>
      <c r="R7" s="32"/>
    </row>
    <row r="8" spans="1:18" s="46" customFormat="1" ht="30" customHeight="1" x14ac:dyDescent="0.2">
      <c r="A8" s="118"/>
      <c r="B8" s="596">
        <f>Working!B596</f>
        <v>0</v>
      </c>
      <c r="C8" s="726"/>
      <c r="D8" s="726"/>
      <c r="E8" s="726"/>
      <c r="F8" s="726"/>
      <c r="G8" s="726"/>
      <c r="H8" s="726"/>
      <c r="I8" s="726"/>
      <c r="J8" s="726"/>
      <c r="K8" s="726"/>
      <c r="L8" s="726"/>
      <c r="M8" s="726"/>
      <c r="N8" s="726"/>
      <c r="O8" s="726"/>
      <c r="P8" s="32"/>
      <c r="Q8" s="32"/>
      <c r="R8" s="32"/>
    </row>
    <row r="9" spans="1:18" s="16" customFormat="1" ht="30" customHeight="1" x14ac:dyDescent="0.2">
      <c r="A9" s="171" t="s">
        <v>204</v>
      </c>
      <c r="B9" s="505" t="s">
        <v>490</v>
      </c>
      <c r="C9" s="505"/>
      <c r="D9" s="505"/>
      <c r="E9" s="505"/>
      <c r="F9" s="506"/>
      <c r="G9" s="506"/>
      <c r="H9" s="506"/>
      <c r="I9" s="506"/>
      <c r="J9" s="506"/>
      <c r="K9" s="133">
        <v>5</v>
      </c>
      <c r="L9" s="133">
        <f>Working!L597</f>
        <v>0</v>
      </c>
      <c r="M9" s="133">
        <f>Working!M597</f>
        <v>0</v>
      </c>
      <c r="N9" s="113"/>
      <c r="O9" s="133" t="s">
        <v>30</v>
      </c>
      <c r="P9" s="32"/>
      <c r="Q9" s="32"/>
      <c r="R9" s="32"/>
    </row>
    <row r="10" spans="1:18" s="46" customFormat="1" ht="30" customHeight="1" x14ac:dyDescent="0.2">
      <c r="A10" s="118"/>
      <c r="B10" s="596">
        <f>Working!B598</f>
        <v>0</v>
      </c>
      <c r="C10" s="726"/>
      <c r="D10" s="726"/>
      <c r="E10" s="726"/>
      <c r="F10" s="726"/>
      <c r="G10" s="726"/>
      <c r="H10" s="726"/>
      <c r="I10" s="726"/>
      <c r="J10" s="726"/>
      <c r="K10" s="726"/>
      <c r="L10" s="726"/>
      <c r="M10" s="726"/>
      <c r="N10" s="726"/>
      <c r="O10" s="726"/>
      <c r="P10" s="32"/>
      <c r="Q10" s="32"/>
      <c r="R10" s="32"/>
    </row>
    <row r="11" spans="1:18" s="16" customFormat="1" ht="30" customHeight="1" x14ac:dyDescent="0.2">
      <c r="A11" s="732" t="s">
        <v>205</v>
      </c>
      <c r="B11" s="505" t="s">
        <v>491</v>
      </c>
      <c r="C11" s="505"/>
      <c r="D11" s="505"/>
      <c r="E11" s="505"/>
      <c r="F11" s="506"/>
      <c r="G11" s="506"/>
      <c r="H11" s="506"/>
      <c r="I11" s="506"/>
      <c r="J11" s="506"/>
      <c r="K11" s="736">
        <v>5</v>
      </c>
      <c r="L11" s="736">
        <f>Working!L599</f>
        <v>0</v>
      </c>
      <c r="M11" s="736">
        <f>Working!M599</f>
        <v>0</v>
      </c>
      <c r="N11" s="736">
        <f>Working!N599</f>
        <v>0</v>
      </c>
      <c r="O11" s="736"/>
      <c r="P11" s="32"/>
      <c r="Q11" s="32"/>
      <c r="R11" s="32"/>
    </row>
    <row r="12" spans="1:18" s="16" customFormat="1" ht="15" customHeight="1" x14ac:dyDescent="0.25">
      <c r="A12" s="732"/>
      <c r="B12" s="734" t="s">
        <v>289</v>
      </c>
      <c r="C12" s="734"/>
      <c r="D12" s="734"/>
      <c r="E12" s="734"/>
      <c r="F12" s="735"/>
      <c r="G12" s="735"/>
      <c r="H12" s="735"/>
      <c r="I12" s="735"/>
      <c r="J12" s="735"/>
      <c r="K12" s="736"/>
      <c r="L12" s="736"/>
      <c r="M12" s="736"/>
      <c r="N12" s="736"/>
      <c r="O12" s="736"/>
      <c r="P12" s="32"/>
      <c r="Q12" s="32"/>
      <c r="R12" s="32"/>
    </row>
    <row r="13" spans="1:18" s="16" customFormat="1" ht="15" customHeight="1" x14ac:dyDescent="0.2">
      <c r="A13" s="732"/>
      <c r="B13" s="596">
        <f>Working!B601</f>
        <v>0</v>
      </c>
      <c r="C13" s="596"/>
      <c r="D13" s="596"/>
      <c r="E13" s="596"/>
      <c r="F13" s="596"/>
      <c r="G13" s="596"/>
      <c r="H13" s="596"/>
      <c r="I13" s="596"/>
      <c r="J13" s="596"/>
      <c r="K13" s="736"/>
      <c r="L13" s="736"/>
      <c r="M13" s="736"/>
      <c r="N13" s="736"/>
      <c r="O13" s="736"/>
      <c r="P13" s="32"/>
      <c r="Q13" s="32"/>
      <c r="R13" s="32"/>
    </row>
    <row r="14" spans="1:18" s="46" customFormat="1" ht="30" customHeight="1" x14ac:dyDescent="0.2">
      <c r="A14" s="118"/>
      <c r="B14" s="596">
        <f>Working!B602</f>
        <v>0</v>
      </c>
      <c r="C14" s="726"/>
      <c r="D14" s="726"/>
      <c r="E14" s="726"/>
      <c r="F14" s="726"/>
      <c r="G14" s="726"/>
      <c r="H14" s="726"/>
      <c r="I14" s="726"/>
      <c r="J14" s="726"/>
      <c r="K14" s="726"/>
      <c r="L14" s="726"/>
      <c r="M14" s="726"/>
      <c r="N14" s="726"/>
      <c r="O14" s="726"/>
      <c r="P14" s="32"/>
      <c r="Q14" s="32"/>
      <c r="R14" s="32"/>
    </row>
    <row r="15" spans="1:18" s="16" customFormat="1" ht="30" customHeight="1" x14ac:dyDescent="0.2">
      <c r="A15" s="171" t="s">
        <v>206</v>
      </c>
      <c r="B15" s="505" t="s">
        <v>492</v>
      </c>
      <c r="C15" s="505"/>
      <c r="D15" s="505"/>
      <c r="E15" s="505"/>
      <c r="F15" s="506"/>
      <c r="G15" s="506"/>
      <c r="H15" s="506"/>
      <c r="I15" s="506"/>
      <c r="J15" s="506"/>
      <c r="K15" s="133">
        <v>5</v>
      </c>
      <c r="L15" s="133">
        <f>Working!L603</f>
        <v>0</v>
      </c>
      <c r="M15" s="133">
        <f>Working!M603</f>
        <v>0</v>
      </c>
      <c r="N15" s="133">
        <f>Working!N603</f>
        <v>0</v>
      </c>
      <c r="O15" s="133" t="s">
        <v>30</v>
      </c>
      <c r="P15" s="32"/>
      <c r="Q15" s="32"/>
      <c r="R15" s="32"/>
    </row>
    <row r="16" spans="1:18" s="46" customFormat="1" ht="30" customHeight="1" x14ac:dyDescent="0.2">
      <c r="A16" s="118"/>
      <c r="B16" s="596">
        <f>Working!B604</f>
        <v>0</v>
      </c>
      <c r="C16" s="726"/>
      <c r="D16" s="726"/>
      <c r="E16" s="726"/>
      <c r="F16" s="726"/>
      <c r="G16" s="726"/>
      <c r="H16" s="726"/>
      <c r="I16" s="726"/>
      <c r="J16" s="726"/>
      <c r="K16" s="726"/>
      <c r="L16" s="726"/>
      <c r="M16" s="726"/>
      <c r="N16" s="726"/>
      <c r="O16" s="726"/>
      <c r="P16" s="32"/>
      <c r="Q16" s="32"/>
      <c r="R16" s="32"/>
    </row>
    <row r="17" spans="1:18" s="16" customFormat="1" ht="30" customHeight="1" x14ac:dyDescent="0.2">
      <c r="A17" s="171" t="s">
        <v>207</v>
      </c>
      <c r="B17" s="505" t="s">
        <v>493</v>
      </c>
      <c r="C17" s="505"/>
      <c r="D17" s="505"/>
      <c r="E17" s="505"/>
      <c r="F17" s="506"/>
      <c r="G17" s="506"/>
      <c r="H17" s="506"/>
      <c r="I17" s="506"/>
      <c r="J17" s="506"/>
      <c r="K17" s="133">
        <v>5</v>
      </c>
      <c r="L17" s="133">
        <f>Working!L605</f>
        <v>0</v>
      </c>
      <c r="M17" s="133">
        <f>Working!M605</f>
        <v>0</v>
      </c>
      <c r="N17" s="133">
        <f>Working!N605</f>
        <v>0</v>
      </c>
      <c r="O17" s="133" t="s">
        <v>30</v>
      </c>
      <c r="P17" s="32"/>
      <c r="Q17" s="32"/>
      <c r="R17" s="32"/>
    </row>
    <row r="18" spans="1:18" s="46" customFormat="1" ht="30" customHeight="1" x14ac:dyDescent="0.2">
      <c r="A18" s="118"/>
      <c r="B18" s="596">
        <f>Working!B606</f>
        <v>0</v>
      </c>
      <c r="C18" s="726"/>
      <c r="D18" s="726"/>
      <c r="E18" s="726"/>
      <c r="F18" s="726"/>
      <c r="G18" s="726"/>
      <c r="H18" s="726"/>
      <c r="I18" s="726"/>
      <c r="J18" s="726"/>
      <c r="K18" s="726"/>
      <c r="L18" s="726"/>
      <c r="M18" s="726"/>
      <c r="N18" s="726"/>
      <c r="O18" s="726"/>
      <c r="P18" s="32"/>
      <c r="Q18" s="32"/>
      <c r="R18" s="32"/>
    </row>
    <row r="19" spans="1:18" s="16" customFormat="1" ht="30" customHeight="1" x14ac:dyDescent="0.2">
      <c r="A19" s="171" t="s">
        <v>208</v>
      </c>
      <c r="B19" s="505" t="s">
        <v>494</v>
      </c>
      <c r="C19" s="505"/>
      <c r="D19" s="505"/>
      <c r="E19" s="505"/>
      <c r="F19" s="506"/>
      <c r="G19" s="506"/>
      <c r="H19" s="506"/>
      <c r="I19" s="506"/>
      <c r="J19" s="506"/>
      <c r="K19" s="133">
        <v>5</v>
      </c>
      <c r="L19" s="133">
        <f>Working!L607</f>
        <v>0</v>
      </c>
      <c r="M19" s="133">
        <f>Working!M607</f>
        <v>0</v>
      </c>
      <c r="N19" s="133">
        <f>Working!N607</f>
        <v>0</v>
      </c>
      <c r="O19" s="133" t="s">
        <v>30</v>
      </c>
      <c r="P19" s="32"/>
      <c r="Q19" s="32"/>
      <c r="R19" s="32"/>
    </row>
    <row r="20" spans="1:18" s="46" customFormat="1" ht="30" customHeight="1" x14ac:dyDescent="0.2">
      <c r="A20" s="118"/>
      <c r="B20" s="596">
        <f>Working!B608</f>
        <v>0</v>
      </c>
      <c r="C20" s="726"/>
      <c r="D20" s="726"/>
      <c r="E20" s="726"/>
      <c r="F20" s="726"/>
      <c r="G20" s="726"/>
      <c r="H20" s="726"/>
      <c r="I20" s="726"/>
      <c r="J20" s="726"/>
      <c r="K20" s="726"/>
      <c r="L20" s="726"/>
      <c r="M20" s="726"/>
      <c r="N20" s="726"/>
      <c r="O20" s="726"/>
      <c r="P20" s="32"/>
      <c r="Q20" s="32"/>
      <c r="R20" s="32"/>
    </row>
    <row r="21" spans="1:18" s="16" customFormat="1" ht="30" customHeight="1" x14ac:dyDescent="0.2">
      <c r="A21" s="171" t="s">
        <v>209</v>
      </c>
      <c r="B21" s="505" t="s">
        <v>495</v>
      </c>
      <c r="C21" s="505"/>
      <c r="D21" s="505"/>
      <c r="E21" s="505"/>
      <c r="F21" s="506"/>
      <c r="G21" s="506"/>
      <c r="H21" s="506"/>
      <c r="I21" s="506"/>
      <c r="J21" s="506"/>
      <c r="K21" s="133">
        <v>5</v>
      </c>
      <c r="L21" s="133">
        <f>Working!L609</f>
        <v>0</v>
      </c>
      <c r="M21" s="133">
        <f>Working!M609</f>
        <v>0</v>
      </c>
      <c r="N21" s="133">
        <f>Working!N609</f>
        <v>0</v>
      </c>
      <c r="O21" s="133" t="s">
        <v>30</v>
      </c>
      <c r="P21" s="32"/>
      <c r="Q21" s="32"/>
      <c r="R21" s="32"/>
    </row>
    <row r="22" spans="1:18" s="46" customFormat="1" ht="30" customHeight="1" x14ac:dyDescent="0.2">
      <c r="A22" s="118"/>
      <c r="B22" s="596">
        <f>Working!B610</f>
        <v>0</v>
      </c>
      <c r="C22" s="726"/>
      <c r="D22" s="726"/>
      <c r="E22" s="726"/>
      <c r="F22" s="726"/>
      <c r="G22" s="726"/>
      <c r="H22" s="726"/>
      <c r="I22" s="726"/>
      <c r="J22" s="726"/>
      <c r="K22" s="726"/>
      <c r="L22" s="726"/>
      <c r="M22" s="726"/>
      <c r="N22" s="726"/>
      <c r="O22" s="726"/>
      <c r="P22" s="32"/>
      <c r="Q22" s="32"/>
      <c r="R22" s="32"/>
    </row>
    <row r="23" spans="1:18" s="16" customFormat="1" ht="30" customHeight="1" x14ac:dyDescent="0.2">
      <c r="A23" s="171" t="s">
        <v>210</v>
      </c>
      <c r="B23" s="505" t="s">
        <v>496</v>
      </c>
      <c r="C23" s="505"/>
      <c r="D23" s="505"/>
      <c r="E23" s="505"/>
      <c r="F23" s="506"/>
      <c r="G23" s="506"/>
      <c r="H23" s="506"/>
      <c r="I23" s="506"/>
      <c r="J23" s="506"/>
      <c r="K23" s="133">
        <v>5</v>
      </c>
      <c r="L23" s="133">
        <f>Working!L611</f>
        <v>0</v>
      </c>
      <c r="M23" s="133">
        <f>Working!M611</f>
        <v>0</v>
      </c>
      <c r="N23" s="133">
        <f>Working!N611</f>
        <v>0</v>
      </c>
      <c r="O23" s="133"/>
      <c r="P23" s="32"/>
      <c r="Q23" s="32"/>
      <c r="R23" s="32"/>
    </row>
    <row r="24" spans="1:18" s="46" customFormat="1" ht="30" customHeight="1" x14ac:dyDescent="0.2">
      <c r="A24" s="118"/>
      <c r="B24" s="596">
        <f>Working!B612</f>
        <v>0</v>
      </c>
      <c r="C24" s="726"/>
      <c r="D24" s="726"/>
      <c r="E24" s="726"/>
      <c r="F24" s="726"/>
      <c r="G24" s="726"/>
      <c r="H24" s="726"/>
      <c r="I24" s="726"/>
      <c r="J24" s="726"/>
      <c r="K24" s="726"/>
      <c r="L24" s="726"/>
      <c r="M24" s="726"/>
      <c r="N24" s="726"/>
      <c r="O24" s="726"/>
      <c r="P24" s="32"/>
      <c r="Q24" s="32"/>
      <c r="R24" s="32"/>
    </row>
    <row r="25" spans="1:18" s="16" customFormat="1" ht="30" customHeight="1" x14ac:dyDescent="0.2">
      <c r="A25" s="171" t="s">
        <v>211</v>
      </c>
      <c r="B25" s="505" t="s">
        <v>497</v>
      </c>
      <c r="C25" s="505"/>
      <c r="D25" s="505"/>
      <c r="E25" s="505"/>
      <c r="F25" s="506"/>
      <c r="G25" s="506"/>
      <c r="H25" s="506"/>
      <c r="I25" s="506"/>
      <c r="J25" s="506"/>
      <c r="K25" s="133">
        <v>5</v>
      </c>
      <c r="L25" s="133">
        <f>Working!L613</f>
        <v>0</v>
      </c>
      <c r="M25" s="133">
        <f>Working!M613</f>
        <v>0</v>
      </c>
      <c r="N25" s="133">
        <f>Working!N613</f>
        <v>0</v>
      </c>
      <c r="O25" s="133" t="s">
        <v>30</v>
      </c>
      <c r="P25" s="32"/>
      <c r="Q25" s="32"/>
      <c r="R25" s="32"/>
    </row>
    <row r="26" spans="1:18" s="46" customFormat="1" ht="30" customHeight="1" x14ac:dyDescent="0.2">
      <c r="A26" s="118"/>
      <c r="B26" s="596">
        <f>Working!B614</f>
        <v>0</v>
      </c>
      <c r="C26" s="726"/>
      <c r="D26" s="726"/>
      <c r="E26" s="726"/>
      <c r="F26" s="726"/>
      <c r="G26" s="726"/>
      <c r="H26" s="726"/>
      <c r="I26" s="726"/>
      <c r="J26" s="726"/>
      <c r="K26" s="726"/>
      <c r="L26" s="726"/>
      <c r="M26" s="726"/>
      <c r="N26" s="726"/>
      <c r="O26" s="726"/>
      <c r="P26" s="32"/>
      <c r="Q26" s="32"/>
      <c r="R26" s="32"/>
    </row>
    <row r="27" spans="1:18" s="16" customFormat="1" ht="30" customHeight="1" x14ac:dyDescent="0.2">
      <c r="A27" s="171" t="s">
        <v>212</v>
      </c>
      <c r="B27" s="505" t="s">
        <v>498</v>
      </c>
      <c r="C27" s="505"/>
      <c r="D27" s="505"/>
      <c r="E27" s="505"/>
      <c r="F27" s="506"/>
      <c r="G27" s="506"/>
      <c r="H27" s="506"/>
      <c r="I27" s="506"/>
      <c r="J27" s="506"/>
      <c r="K27" s="133">
        <v>5</v>
      </c>
      <c r="L27" s="133">
        <f>Working!L615</f>
        <v>0</v>
      </c>
      <c r="M27" s="133">
        <f>Working!M615</f>
        <v>0</v>
      </c>
      <c r="N27" s="133">
        <f>Working!N615</f>
        <v>0</v>
      </c>
      <c r="O27" s="133" t="s">
        <v>30</v>
      </c>
      <c r="P27" s="32"/>
      <c r="Q27" s="32"/>
      <c r="R27" s="32"/>
    </row>
    <row r="28" spans="1:18" s="46" customFormat="1" ht="30" customHeight="1" x14ac:dyDescent="0.2">
      <c r="A28" s="118"/>
      <c r="B28" s="596">
        <f>Working!B616</f>
        <v>0</v>
      </c>
      <c r="C28" s="726"/>
      <c r="D28" s="726"/>
      <c r="E28" s="726"/>
      <c r="F28" s="726"/>
      <c r="G28" s="726"/>
      <c r="H28" s="726"/>
      <c r="I28" s="726"/>
      <c r="J28" s="726"/>
      <c r="K28" s="726"/>
      <c r="L28" s="726"/>
      <c r="M28" s="726"/>
      <c r="N28" s="726"/>
      <c r="O28" s="726"/>
      <c r="P28" s="32"/>
      <c r="Q28" s="32"/>
      <c r="R28" s="32"/>
    </row>
    <row r="29" spans="1:18" s="46" customFormat="1" ht="15" customHeight="1" x14ac:dyDescent="0.2">
      <c r="A29" s="501" t="s">
        <v>27</v>
      </c>
      <c r="B29" s="501"/>
      <c r="C29" s="501"/>
      <c r="D29" s="501"/>
      <c r="E29" s="501"/>
      <c r="F29" s="501"/>
      <c r="G29" s="501"/>
      <c r="H29" s="501"/>
      <c r="I29" s="501"/>
      <c r="J29" s="501"/>
      <c r="K29" s="128" t="s">
        <v>26</v>
      </c>
      <c r="L29" s="129" t="s">
        <v>9</v>
      </c>
      <c r="M29" s="129" t="s">
        <v>25</v>
      </c>
      <c r="N29" s="129" t="s">
        <v>24</v>
      </c>
      <c r="O29" s="129" t="s">
        <v>23</v>
      </c>
      <c r="P29" s="32"/>
      <c r="Q29" s="32"/>
      <c r="R29" s="32"/>
    </row>
    <row r="30" spans="1:18" s="16" customFormat="1" ht="30" customHeight="1" x14ac:dyDescent="0.2">
      <c r="A30" s="171" t="s">
        <v>213</v>
      </c>
      <c r="B30" s="505" t="s">
        <v>499</v>
      </c>
      <c r="C30" s="505"/>
      <c r="D30" s="505"/>
      <c r="E30" s="505"/>
      <c r="F30" s="506"/>
      <c r="G30" s="506"/>
      <c r="H30" s="506"/>
      <c r="I30" s="506"/>
      <c r="J30" s="506"/>
      <c r="K30" s="133">
        <v>5</v>
      </c>
      <c r="L30" s="133">
        <f>Working!L618</f>
        <v>0</v>
      </c>
      <c r="M30" s="133">
        <f>Working!M618</f>
        <v>0</v>
      </c>
      <c r="N30" s="133">
        <f>Working!N618</f>
        <v>0</v>
      </c>
      <c r="O30" s="133" t="s">
        <v>30</v>
      </c>
      <c r="P30" s="32"/>
      <c r="Q30" s="32"/>
      <c r="R30" s="32"/>
    </row>
    <row r="31" spans="1:18" s="46" customFormat="1" ht="30" customHeight="1" x14ac:dyDescent="0.2">
      <c r="A31" s="118"/>
      <c r="B31" s="596">
        <f>Working!B619</f>
        <v>0</v>
      </c>
      <c r="C31" s="726"/>
      <c r="D31" s="726"/>
      <c r="E31" s="726"/>
      <c r="F31" s="726"/>
      <c r="G31" s="726"/>
      <c r="H31" s="726"/>
      <c r="I31" s="726"/>
      <c r="J31" s="726"/>
      <c r="K31" s="726"/>
      <c r="L31" s="726"/>
      <c r="M31" s="726"/>
      <c r="N31" s="726"/>
      <c r="O31" s="726"/>
      <c r="P31" s="32"/>
      <c r="Q31" s="32"/>
      <c r="R31" s="32"/>
    </row>
    <row r="32" spans="1:18" s="16" customFormat="1" ht="30" customHeight="1" x14ac:dyDescent="0.2">
      <c r="A32" s="160" t="s">
        <v>214</v>
      </c>
      <c r="B32" s="505" t="s">
        <v>500</v>
      </c>
      <c r="C32" s="505"/>
      <c r="D32" s="505"/>
      <c r="E32" s="505"/>
      <c r="F32" s="506"/>
      <c r="G32" s="506"/>
      <c r="H32" s="506"/>
      <c r="I32" s="506"/>
      <c r="J32" s="506"/>
      <c r="K32" s="133">
        <v>5</v>
      </c>
      <c r="L32" s="133">
        <f>Working!L620</f>
        <v>0</v>
      </c>
      <c r="M32" s="133">
        <f>Working!M620</f>
        <v>0</v>
      </c>
      <c r="N32" s="133">
        <f>Working!N620</f>
        <v>0</v>
      </c>
      <c r="O32" s="133"/>
      <c r="P32" s="32"/>
      <c r="Q32" s="32"/>
      <c r="R32" s="32"/>
    </row>
    <row r="33" spans="1:18" s="46" customFormat="1" ht="30" customHeight="1" x14ac:dyDescent="0.2">
      <c r="A33" s="118"/>
      <c r="B33" s="596">
        <f>Working!B621</f>
        <v>0</v>
      </c>
      <c r="C33" s="726"/>
      <c r="D33" s="726"/>
      <c r="E33" s="726"/>
      <c r="F33" s="726"/>
      <c r="G33" s="726"/>
      <c r="H33" s="726"/>
      <c r="I33" s="726"/>
      <c r="J33" s="726"/>
      <c r="K33" s="726"/>
      <c r="L33" s="726"/>
      <c r="M33" s="726"/>
      <c r="N33" s="726"/>
      <c r="O33" s="726"/>
      <c r="P33" s="32"/>
      <c r="Q33" s="32"/>
      <c r="R33" s="32"/>
    </row>
    <row r="34" spans="1:18" s="18" customFormat="1" ht="30" customHeight="1" x14ac:dyDescent="0.2">
      <c r="A34" s="492" t="s">
        <v>228</v>
      </c>
      <c r="B34" s="492"/>
      <c r="C34" s="492"/>
      <c r="D34" s="492"/>
      <c r="E34" s="492"/>
      <c r="F34" s="492"/>
      <c r="G34" s="492"/>
      <c r="H34" s="492"/>
      <c r="I34" s="492"/>
      <c r="J34" s="492"/>
      <c r="K34" s="492"/>
      <c r="L34" s="492"/>
      <c r="M34" s="492"/>
      <c r="N34" s="492"/>
      <c r="O34" s="492"/>
      <c r="P34" s="35"/>
      <c r="Q34" s="35"/>
      <c r="R34" s="35"/>
    </row>
    <row r="35" spans="1:18" s="5" customFormat="1" ht="14.25" x14ac:dyDescent="0.2">
      <c r="A35" s="501" t="s">
        <v>27</v>
      </c>
      <c r="B35" s="501"/>
      <c r="C35" s="501"/>
      <c r="D35" s="501"/>
      <c r="E35" s="501"/>
      <c r="F35" s="501"/>
      <c r="G35" s="501"/>
      <c r="H35" s="501"/>
      <c r="I35" s="501"/>
      <c r="J35" s="501"/>
      <c r="K35" s="128" t="s">
        <v>26</v>
      </c>
      <c r="L35" s="129" t="s">
        <v>9</v>
      </c>
      <c r="M35" s="129" t="s">
        <v>25</v>
      </c>
      <c r="N35" s="129" t="s">
        <v>24</v>
      </c>
      <c r="O35" s="129" t="s">
        <v>23</v>
      </c>
      <c r="P35" s="31"/>
      <c r="Q35" s="31"/>
      <c r="R35" s="31"/>
    </row>
    <row r="36" spans="1:18" s="16" customFormat="1" ht="45" customHeight="1" x14ac:dyDescent="0.2">
      <c r="A36" s="171" t="s">
        <v>229</v>
      </c>
      <c r="B36" s="505" t="s">
        <v>501</v>
      </c>
      <c r="C36" s="505"/>
      <c r="D36" s="505"/>
      <c r="E36" s="505"/>
      <c r="F36" s="506"/>
      <c r="G36" s="506"/>
      <c r="H36" s="506"/>
      <c r="I36" s="506"/>
      <c r="J36" s="506"/>
      <c r="K36" s="133">
        <v>5</v>
      </c>
      <c r="L36" s="133">
        <f>Working!L624</f>
        <v>0</v>
      </c>
      <c r="M36" s="133">
        <f>Working!M624</f>
        <v>0</v>
      </c>
      <c r="N36" s="133">
        <f>Working!N624</f>
        <v>0</v>
      </c>
      <c r="O36" s="133" t="s">
        <v>30</v>
      </c>
      <c r="P36" s="32"/>
      <c r="Q36" s="32"/>
      <c r="R36" s="32"/>
    </row>
    <row r="37" spans="1:18" s="46" customFormat="1" ht="30" customHeight="1" x14ac:dyDescent="0.2">
      <c r="A37" s="118"/>
      <c r="B37" s="596">
        <f>Working!B625</f>
        <v>0</v>
      </c>
      <c r="C37" s="726"/>
      <c r="D37" s="726"/>
      <c r="E37" s="726"/>
      <c r="F37" s="726"/>
      <c r="G37" s="726"/>
      <c r="H37" s="726"/>
      <c r="I37" s="726"/>
      <c r="J37" s="726"/>
      <c r="K37" s="726"/>
      <c r="L37" s="726"/>
      <c r="M37" s="726"/>
      <c r="N37" s="726"/>
      <c r="O37" s="726"/>
      <c r="P37" s="32"/>
      <c r="Q37" s="32"/>
      <c r="R37" s="32"/>
    </row>
    <row r="38" spans="1:18" s="16" customFormat="1" ht="30" customHeight="1" x14ac:dyDescent="0.2">
      <c r="A38" s="171" t="s">
        <v>230</v>
      </c>
      <c r="B38" s="505" t="s">
        <v>502</v>
      </c>
      <c r="C38" s="505"/>
      <c r="D38" s="505"/>
      <c r="E38" s="505"/>
      <c r="F38" s="506"/>
      <c r="G38" s="506"/>
      <c r="H38" s="506"/>
      <c r="I38" s="506"/>
      <c r="J38" s="506"/>
      <c r="K38" s="133">
        <v>5</v>
      </c>
      <c r="L38" s="133">
        <f>Working!L626</f>
        <v>0</v>
      </c>
      <c r="M38" s="133">
        <f>Working!M626</f>
        <v>0</v>
      </c>
      <c r="N38" s="133">
        <f>Working!N626</f>
        <v>0</v>
      </c>
      <c r="O38" s="133"/>
      <c r="P38" s="32"/>
      <c r="Q38" s="32"/>
      <c r="R38" s="32"/>
    </row>
    <row r="39" spans="1:18" s="46" customFormat="1" ht="30" customHeight="1" x14ac:dyDescent="0.2">
      <c r="A39" s="118"/>
      <c r="B39" s="596">
        <f>Working!B627</f>
        <v>0</v>
      </c>
      <c r="C39" s="726"/>
      <c r="D39" s="726"/>
      <c r="E39" s="726"/>
      <c r="F39" s="726"/>
      <c r="G39" s="726"/>
      <c r="H39" s="726"/>
      <c r="I39" s="726"/>
      <c r="J39" s="726"/>
      <c r="K39" s="726"/>
      <c r="L39" s="726"/>
      <c r="M39" s="726"/>
      <c r="N39" s="726"/>
      <c r="O39" s="726"/>
      <c r="P39" s="32"/>
      <c r="Q39" s="32"/>
      <c r="R39" s="32"/>
    </row>
    <row r="40" spans="1:18" s="16" customFormat="1" ht="15" customHeight="1" x14ac:dyDescent="0.2">
      <c r="A40" s="171" t="s">
        <v>231</v>
      </c>
      <c r="B40" s="509" t="s">
        <v>503</v>
      </c>
      <c r="C40" s="509"/>
      <c r="D40" s="509"/>
      <c r="E40" s="509"/>
      <c r="F40" s="341"/>
      <c r="G40" s="341"/>
      <c r="H40" s="341"/>
      <c r="I40" s="341"/>
      <c r="J40" s="341"/>
      <c r="K40" s="133">
        <v>5</v>
      </c>
      <c r="L40" s="133">
        <f>Working!L628</f>
        <v>0</v>
      </c>
      <c r="M40" s="133">
        <f>Working!M628</f>
        <v>0</v>
      </c>
      <c r="N40" s="133">
        <f>Working!N628</f>
        <v>0</v>
      </c>
      <c r="O40" s="133" t="s">
        <v>30</v>
      </c>
      <c r="P40" s="32"/>
      <c r="Q40" s="32"/>
      <c r="R40" s="32"/>
    </row>
    <row r="41" spans="1:18" s="46" customFormat="1" ht="30" customHeight="1" x14ac:dyDescent="0.2">
      <c r="A41" s="118"/>
      <c r="B41" s="596">
        <f>Working!B629</f>
        <v>0</v>
      </c>
      <c r="C41" s="726"/>
      <c r="D41" s="726"/>
      <c r="E41" s="726"/>
      <c r="F41" s="726"/>
      <c r="G41" s="726"/>
      <c r="H41" s="726"/>
      <c r="I41" s="726"/>
      <c r="J41" s="726"/>
      <c r="K41" s="726"/>
      <c r="L41" s="726"/>
      <c r="M41" s="726"/>
      <c r="N41" s="726"/>
      <c r="O41" s="726"/>
      <c r="P41" s="32"/>
      <c r="Q41" s="32"/>
      <c r="R41" s="32"/>
    </row>
    <row r="42" spans="1:18" s="16" customFormat="1" ht="30" customHeight="1" x14ac:dyDescent="0.2">
      <c r="A42" s="171" t="s">
        <v>232</v>
      </c>
      <c r="B42" s="505" t="s">
        <v>504</v>
      </c>
      <c r="C42" s="505"/>
      <c r="D42" s="505"/>
      <c r="E42" s="505"/>
      <c r="F42" s="506"/>
      <c r="G42" s="506"/>
      <c r="H42" s="506"/>
      <c r="I42" s="506"/>
      <c r="J42" s="506"/>
      <c r="K42" s="133">
        <v>5</v>
      </c>
      <c r="L42" s="133">
        <f>Working!L630</f>
        <v>0</v>
      </c>
      <c r="M42" s="133">
        <f>Working!M630</f>
        <v>0</v>
      </c>
      <c r="N42" s="133">
        <f>Working!N630</f>
        <v>0</v>
      </c>
      <c r="O42" s="133"/>
      <c r="P42" s="32"/>
      <c r="Q42" s="32"/>
      <c r="R42" s="32"/>
    </row>
    <row r="43" spans="1:18" s="46" customFormat="1" ht="30" customHeight="1" x14ac:dyDescent="0.2">
      <c r="A43" s="118"/>
      <c r="B43" s="596">
        <f>Working!B631</f>
        <v>0</v>
      </c>
      <c r="C43" s="726"/>
      <c r="D43" s="726"/>
      <c r="E43" s="726"/>
      <c r="F43" s="726"/>
      <c r="G43" s="726"/>
      <c r="H43" s="726"/>
      <c r="I43" s="726"/>
      <c r="J43" s="726"/>
      <c r="K43" s="726"/>
      <c r="L43" s="726"/>
      <c r="M43" s="726"/>
      <c r="N43" s="726"/>
      <c r="O43" s="726"/>
      <c r="P43" s="32"/>
      <c r="Q43" s="32"/>
      <c r="R43" s="32"/>
    </row>
    <row r="44" spans="1:18" s="16" customFormat="1" ht="30" customHeight="1" x14ac:dyDescent="0.2">
      <c r="A44" s="171" t="s">
        <v>233</v>
      </c>
      <c r="B44" s="505" t="s">
        <v>505</v>
      </c>
      <c r="C44" s="505"/>
      <c r="D44" s="505"/>
      <c r="E44" s="505"/>
      <c r="F44" s="506"/>
      <c r="G44" s="506"/>
      <c r="H44" s="506"/>
      <c r="I44" s="506"/>
      <c r="J44" s="506"/>
      <c r="K44" s="133">
        <v>5</v>
      </c>
      <c r="L44" s="133">
        <f>Working!L632</f>
        <v>0</v>
      </c>
      <c r="M44" s="133">
        <f>Working!M632</f>
        <v>0</v>
      </c>
      <c r="N44" s="133">
        <f>Working!N632</f>
        <v>0</v>
      </c>
      <c r="O44" s="133" t="s">
        <v>30</v>
      </c>
      <c r="P44" s="32"/>
      <c r="Q44" s="32"/>
      <c r="R44" s="32"/>
    </row>
    <row r="45" spans="1:18" s="46" customFormat="1" ht="30" customHeight="1" x14ac:dyDescent="0.2">
      <c r="A45" s="118"/>
      <c r="B45" s="596">
        <f>Working!B633</f>
        <v>0</v>
      </c>
      <c r="C45" s="726"/>
      <c r="D45" s="726"/>
      <c r="E45" s="726"/>
      <c r="F45" s="726"/>
      <c r="G45" s="726"/>
      <c r="H45" s="726"/>
      <c r="I45" s="726"/>
      <c r="J45" s="726"/>
      <c r="K45" s="726"/>
      <c r="L45" s="726"/>
      <c r="M45" s="726"/>
      <c r="N45" s="726"/>
      <c r="O45" s="726"/>
      <c r="P45" s="32"/>
      <c r="Q45" s="32"/>
      <c r="R45" s="32"/>
    </row>
    <row r="46" spans="1:18" s="16" customFormat="1" ht="30" customHeight="1" x14ac:dyDescent="0.2">
      <c r="A46" s="171" t="s">
        <v>234</v>
      </c>
      <c r="B46" s="505" t="s">
        <v>506</v>
      </c>
      <c r="C46" s="505"/>
      <c r="D46" s="505"/>
      <c r="E46" s="505"/>
      <c r="F46" s="506"/>
      <c r="G46" s="506"/>
      <c r="H46" s="506"/>
      <c r="I46" s="506"/>
      <c r="J46" s="506"/>
      <c r="K46" s="133">
        <v>5</v>
      </c>
      <c r="L46" s="133">
        <f>Working!L634</f>
        <v>0</v>
      </c>
      <c r="M46" s="133">
        <f>Working!M634</f>
        <v>0</v>
      </c>
      <c r="N46" s="133">
        <f>Working!N634</f>
        <v>0</v>
      </c>
      <c r="O46" s="133" t="s">
        <v>30</v>
      </c>
      <c r="P46" s="32"/>
      <c r="Q46" s="32"/>
      <c r="R46" s="32"/>
    </row>
    <row r="47" spans="1:18" s="46" customFormat="1" ht="30" customHeight="1" x14ac:dyDescent="0.2">
      <c r="A47" s="118"/>
      <c r="B47" s="596">
        <f>Working!B635</f>
        <v>0</v>
      </c>
      <c r="C47" s="726"/>
      <c r="D47" s="726"/>
      <c r="E47" s="726"/>
      <c r="F47" s="726"/>
      <c r="G47" s="726"/>
      <c r="H47" s="726"/>
      <c r="I47" s="726"/>
      <c r="J47" s="726"/>
      <c r="K47" s="726"/>
      <c r="L47" s="726"/>
      <c r="M47" s="726"/>
      <c r="N47" s="726"/>
      <c r="O47" s="726"/>
      <c r="P47" s="32"/>
      <c r="Q47" s="32"/>
      <c r="R47" s="32"/>
    </row>
    <row r="48" spans="1:18" s="16" customFormat="1" ht="30" customHeight="1" x14ac:dyDescent="0.2">
      <c r="A48" s="171" t="s">
        <v>235</v>
      </c>
      <c r="B48" s="505" t="s">
        <v>507</v>
      </c>
      <c r="C48" s="505"/>
      <c r="D48" s="505"/>
      <c r="E48" s="505"/>
      <c r="F48" s="506"/>
      <c r="G48" s="506"/>
      <c r="H48" s="506"/>
      <c r="I48" s="506"/>
      <c r="J48" s="506"/>
      <c r="K48" s="133">
        <v>5</v>
      </c>
      <c r="L48" s="133">
        <f>Working!L636</f>
        <v>0</v>
      </c>
      <c r="M48" s="133">
        <f>Working!M636</f>
        <v>0</v>
      </c>
      <c r="N48" s="133">
        <f>Working!N636</f>
        <v>0</v>
      </c>
      <c r="O48" s="133"/>
      <c r="P48" s="32"/>
      <c r="Q48" s="32"/>
      <c r="R48" s="32"/>
    </row>
    <row r="49" spans="1:18" s="46" customFormat="1" ht="30" customHeight="1" x14ac:dyDescent="0.2">
      <c r="A49" s="118"/>
      <c r="B49" s="596">
        <f>Working!B637</f>
        <v>0</v>
      </c>
      <c r="C49" s="726"/>
      <c r="D49" s="726"/>
      <c r="E49" s="726"/>
      <c r="F49" s="726"/>
      <c r="G49" s="726"/>
      <c r="H49" s="726"/>
      <c r="I49" s="726"/>
      <c r="J49" s="726"/>
      <c r="K49" s="726"/>
      <c r="L49" s="726"/>
      <c r="M49" s="726"/>
      <c r="N49" s="726"/>
      <c r="O49" s="726"/>
      <c r="P49" s="32"/>
      <c r="Q49" s="32"/>
      <c r="R49" s="32"/>
    </row>
    <row r="50" spans="1:18" s="16" customFormat="1" ht="30" customHeight="1" x14ac:dyDescent="0.2">
      <c r="A50" s="171" t="s">
        <v>236</v>
      </c>
      <c r="B50" s="505" t="s">
        <v>508</v>
      </c>
      <c r="C50" s="505"/>
      <c r="D50" s="505"/>
      <c r="E50" s="505"/>
      <c r="F50" s="506"/>
      <c r="G50" s="506"/>
      <c r="H50" s="506"/>
      <c r="I50" s="506"/>
      <c r="J50" s="506"/>
      <c r="K50" s="133">
        <v>5</v>
      </c>
      <c r="L50" s="133">
        <f>Working!L638</f>
        <v>0</v>
      </c>
      <c r="M50" s="133">
        <f>Working!M638</f>
        <v>0</v>
      </c>
      <c r="N50" s="133">
        <f>Working!N638</f>
        <v>0</v>
      </c>
      <c r="O50" s="133" t="s">
        <v>30</v>
      </c>
      <c r="P50" s="32"/>
      <c r="Q50" s="32"/>
      <c r="R50" s="32"/>
    </row>
    <row r="51" spans="1:18" s="46" customFormat="1" ht="30" customHeight="1" x14ac:dyDescent="0.2">
      <c r="A51" s="118"/>
      <c r="B51" s="596">
        <f>Working!B639</f>
        <v>0</v>
      </c>
      <c r="C51" s="726"/>
      <c r="D51" s="726"/>
      <c r="E51" s="726"/>
      <c r="F51" s="726"/>
      <c r="G51" s="726"/>
      <c r="H51" s="726"/>
      <c r="I51" s="726"/>
      <c r="J51" s="726"/>
      <c r="K51" s="726"/>
      <c r="L51" s="726"/>
      <c r="M51" s="726"/>
      <c r="N51" s="726"/>
      <c r="O51" s="726"/>
      <c r="P51" s="32"/>
      <c r="Q51" s="32"/>
      <c r="R51" s="32"/>
    </row>
    <row r="52" spans="1:18" s="16" customFormat="1" ht="15" customHeight="1" x14ac:dyDescent="0.2">
      <c r="A52" s="171" t="s">
        <v>237</v>
      </c>
      <c r="B52" s="509" t="s">
        <v>509</v>
      </c>
      <c r="C52" s="509"/>
      <c r="D52" s="509"/>
      <c r="E52" s="509"/>
      <c r="F52" s="341"/>
      <c r="G52" s="341"/>
      <c r="H52" s="341"/>
      <c r="I52" s="341"/>
      <c r="J52" s="341"/>
      <c r="K52" s="133">
        <v>5</v>
      </c>
      <c r="L52" s="133">
        <f>Working!L640</f>
        <v>0</v>
      </c>
      <c r="M52" s="133">
        <f>Working!M640</f>
        <v>0</v>
      </c>
      <c r="N52" s="133">
        <f>Working!N640</f>
        <v>0</v>
      </c>
      <c r="O52" s="133" t="s">
        <v>30</v>
      </c>
      <c r="P52" s="32"/>
      <c r="Q52" s="32"/>
      <c r="R52" s="32"/>
    </row>
    <row r="53" spans="1:18" s="46" customFormat="1" ht="30" customHeight="1" x14ac:dyDescent="0.2">
      <c r="A53" s="118"/>
      <c r="B53" s="596">
        <f>Working!B641</f>
        <v>0</v>
      </c>
      <c r="C53" s="726"/>
      <c r="D53" s="726"/>
      <c r="E53" s="726"/>
      <c r="F53" s="726"/>
      <c r="G53" s="726"/>
      <c r="H53" s="726"/>
      <c r="I53" s="726"/>
      <c r="J53" s="726"/>
      <c r="K53" s="726"/>
      <c r="L53" s="726"/>
      <c r="M53" s="726"/>
      <c r="N53" s="726"/>
      <c r="O53" s="726"/>
      <c r="P53" s="32"/>
      <c r="Q53" s="32"/>
      <c r="R53" s="32"/>
    </row>
    <row r="54" spans="1:18" s="16" customFormat="1" ht="15" customHeight="1" x14ac:dyDescent="0.25">
      <c r="A54" s="171" t="s">
        <v>238</v>
      </c>
      <c r="B54" s="510" t="s">
        <v>249</v>
      </c>
      <c r="C54" s="510"/>
      <c r="D54" s="510"/>
      <c r="E54" s="510"/>
      <c r="F54" s="511"/>
      <c r="G54" s="511"/>
      <c r="H54" s="511"/>
      <c r="I54" s="511"/>
      <c r="J54" s="511"/>
      <c r="K54" s="135">
        <v>5</v>
      </c>
      <c r="L54" s="133">
        <f>Working!L642</f>
        <v>0</v>
      </c>
      <c r="M54" s="133">
        <f>Working!M642</f>
        <v>0</v>
      </c>
      <c r="N54" s="133">
        <f>Working!N642</f>
        <v>0</v>
      </c>
      <c r="O54" s="135"/>
      <c r="P54" s="32"/>
      <c r="Q54" s="32"/>
      <c r="R54" s="32"/>
    </row>
    <row r="55" spans="1:18" s="46" customFormat="1" ht="30" customHeight="1" x14ac:dyDescent="0.2">
      <c r="A55" s="118"/>
      <c r="B55" s="596">
        <f>Working!B643</f>
        <v>0</v>
      </c>
      <c r="C55" s="726"/>
      <c r="D55" s="726"/>
      <c r="E55" s="726"/>
      <c r="F55" s="726"/>
      <c r="G55" s="726"/>
      <c r="H55" s="726"/>
      <c r="I55" s="726"/>
      <c r="J55" s="726"/>
      <c r="K55" s="726"/>
      <c r="L55" s="726"/>
      <c r="M55" s="726"/>
      <c r="N55" s="726"/>
      <c r="O55" s="726"/>
      <c r="P55" s="32"/>
      <c r="Q55" s="32"/>
      <c r="R55" s="32"/>
    </row>
    <row r="56" spans="1:18" s="46" customFormat="1" ht="15" customHeight="1" x14ac:dyDescent="0.2">
      <c r="A56" s="501" t="s">
        <v>27</v>
      </c>
      <c r="B56" s="501"/>
      <c r="C56" s="501"/>
      <c r="D56" s="501"/>
      <c r="E56" s="501"/>
      <c r="F56" s="501"/>
      <c r="G56" s="501"/>
      <c r="H56" s="501"/>
      <c r="I56" s="501"/>
      <c r="J56" s="501"/>
      <c r="K56" s="128" t="s">
        <v>26</v>
      </c>
      <c r="L56" s="129" t="s">
        <v>9</v>
      </c>
      <c r="M56" s="129" t="s">
        <v>25</v>
      </c>
      <c r="N56" s="129" t="s">
        <v>24</v>
      </c>
      <c r="O56" s="129" t="s">
        <v>23</v>
      </c>
      <c r="P56" s="32"/>
      <c r="Q56" s="32"/>
      <c r="R56" s="32"/>
    </row>
    <row r="57" spans="1:18" s="16" customFormat="1" ht="15" customHeight="1" x14ac:dyDescent="0.2">
      <c r="A57" s="171" t="s">
        <v>239</v>
      </c>
      <c r="B57" s="509" t="s">
        <v>178</v>
      </c>
      <c r="C57" s="509"/>
      <c r="D57" s="509"/>
      <c r="E57" s="509"/>
      <c r="F57" s="341"/>
      <c r="G57" s="341"/>
      <c r="H57" s="341"/>
      <c r="I57" s="341"/>
      <c r="J57" s="341"/>
      <c r="K57" s="135">
        <v>5</v>
      </c>
      <c r="L57" s="133">
        <f>Working!L645</f>
        <v>0</v>
      </c>
      <c r="M57" s="133">
        <f>Working!M645</f>
        <v>0</v>
      </c>
      <c r="N57" s="133">
        <f>Working!N645</f>
        <v>0</v>
      </c>
      <c r="O57" s="135"/>
      <c r="P57" s="32"/>
      <c r="Q57" s="32"/>
      <c r="R57" s="32"/>
    </row>
    <row r="58" spans="1:18" s="46" customFormat="1" ht="30" customHeight="1" x14ac:dyDescent="0.2">
      <c r="A58" s="118"/>
      <c r="B58" s="596">
        <f>Working!B646</f>
        <v>0</v>
      </c>
      <c r="C58" s="726"/>
      <c r="D58" s="726"/>
      <c r="E58" s="726"/>
      <c r="F58" s="726"/>
      <c r="G58" s="726"/>
      <c r="H58" s="726"/>
      <c r="I58" s="726"/>
      <c r="J58" s="726"/>
      <c r="K58" s="726"/>
      <c r="L58" s="726"/>
      <c r="M58" s="726"/>
      <c r="N58" s="726"/>
      <c r="O58" s="726"/>
      <c r="P58" s="32"/>
      <c r="Q58" s="32"/>
      <c r="R58" s="32"/>
    </row>
    <row r="59" spans="1:18" s="16" customFormat="1" ht="30" customHeight="1" x14ac:dyDescent="0.2">
      <c r="A59" s="171" t="s">
        <v>240</v>
      </c>
      <c r="B59" s="505" t="s">
        <v>510</v>
      </c>
      <c r="C59" s="505"/>
      <c r="D59" s="505"/>
      <c r="E59" s="505"/>
      <c r="F59" s="506"/>
      <c r="G59" s="506"/>
      <c r="H59" s="506"/>
      <c r="I59" s="506"/>
      <c r="J59" s="506"/>
      <c r="K59" s="133">
        <v>5</v>
      </c>
      <c r="L59" s="133">
        <f>Working!L647</f>
        <v>0</v>
      </c>
      <c r="M59" s="133">
        <f>Working!M647</f>
        <v>0</v>
      </c>
      <c r="N59" s="133">
        <f>Working!N647</f>
        <v>0</v>
      </c>
      <c r="O59" s="133"/>
      <c r="P59" s="32"/>
      <c r="Q59" s="32"/>
      <c r="R59" s="32"/>
    </row>
    <row r="60" spans="1:18" s="46" customFormat="1" ht="30" customHeight="1" x14ac:dyDescent="0.2">
      <c r="A60" s="118"/>
      <c r="B60" s="596">
        <f>Working!B648</f>
        <v>0</v>
      </c>
      <c r="C60" s="726"/>
      <c r="D60" s="726"/>
      <c r="E60" s="726"/>
      <c r="F60" s="726"/>
      <c r="G60" s="726"/>
      <c r="H60" s="726"/>
      <c r="I60" s="726"/>
      <c r="J60" s="726"/>
      <c r="K60" s="726"/>
      <c r="L60" s="726"/>
      <c r="M60" s="726"/>
      <c r="N60" s="726"/>
      <c r="O60" s="726"/>
      <c r="P60" s="32"/>
      <c r="Q60" s="32"/>
      <c r="R60" s="32"/>
    </row>
    <row r="61" spans="1:18" s="16" customFormat="1" ht="15" customHeight="1" x14ac:dyDescent="0.2">
      <c r="A61" s="171" t="s">
        <v>241</v>
      </c>
      <c r="B61" s="509" t="s">
        <v>250</v>
      </c>
      <c r="C61" s="509"/>
      <c r="D61" s="509"/>
      <c r="E61" s="509"/>
      <c r="F61" s="341"/>
      <c r="G61" s="341"/>
      <c r="H61" s="341"/>
      <c r="I61" s="341"/>
      <c r="J61" s="341"/>
      <c r="K61" s="135">
        <v>5</v>
      </c>
      <c r="L61" s="133">
        <f>Working!L649</f>
        <v>0</v>
      </c>
      <c r="M61" s="133">
        <f>Working!M649</f>
        <v>0</v>
      </c>
      <c r="N61" s="133">
        <f>Working!N649</f>
        <v>0</v>
      </c>
      <c r="O61" s="135"/>
      <c r="P61" s="32"/>
      <c r="Q61" s="32"/>
      <c r="R61" s="32"/>
    </row>
    <row r="62" spans="1:18" s="46" customFormat="1" ht="30" customHeight="1" x14ac:dyDescent="0.2">
      <c r="A62" s="118"/>
      <c r="B62" s="596">
        <f>Working!B650</f>
        <v>0</v>
      </c>
      <c r="C62" s="726"/>
      <c r="D62" s="726"/>
      <c r="E62" s="726"/>
      <c r="F62" s="726"/>
      <c r="G62" s="726"/>
      <c r="H62" s="726"/>
      <c r="I62" s="726"/>
      <c r="J62" s="726"/>
      <c r="K62" s="726"/>
      <c r="L62" s="726"/>
      <c r="M62" s="726"/>
      <c r="N62" s="726"/>
      <c r="O62" s="726"/>
      <c r="P62" s="32"/>
      <c r="Q62" s="32"/>
      <c r="R62" s="32"/>
    </row>
    <row r="63" spans="1:18" s="16" customFormat="1" ht="15" customHeight="1" x14ac:dyDescent="0.2">
      <c r="A63" s="171" t="s">
        <v>242</v>
      </c>
      <c r="B63" s="509" t="s">
        <v>511</v>
      </c>
      <c r="C63" s="509"/>
      <c r="D63" s="509"/>
      <c r="E63" s="509"/>
      <c r="F63" s="341"/>
      <c r="G63" s="341"/>
      <c r="H63" s="341"/>
      <c r="I63" s="341"/>
      <c r="J63" s="341"/>
      <c r="K63" s="133">
        <v>5</v>
      </c>
      <c r="L63" s="133">
        <f>Working!L651</f>
        <v>0</v>
      </c>
      <c r="M63" s="133">
        <f>Working!M651</f>
        <v>0</v>
      </c>
      <c r="N63" s="133">
        <f>Working!N651</f>
        <v>0</v>
      </c>
      <c r="O63" s="133"/>
      <c r="P63" s="32"/>
      <c r="Q63" s="32"/>
      <c r="R63" s="32"/>
    </row>
    <row r="64" spans="1:18" s="46" customFormat="1" ht="30" customHeight="1" x14ac:dyDescent="0.2">
      <c r="A64" s="118"/>
      <c r="B64" s="596">
        <f>Working!B652</f>
        <v>0</v>
      </c>
      <c r="C64" s="726"/>
      <c r="D64" s="726"/>
      <c r="E64" s="726"/>
      <c r="F64" s="726"/>
      <c r="G64" s="726"/>
      <c r="H64" s="726"/>
      <c r="I64" s="726"/>
      <c r="J64" s="726"/>
      <c r="K64" s="726"/>
      <c r="L64" s="726"/>
      <c r="M64" s="726"/>
      <c r="N64" s="726"/>
      <c r="O64" s="726"/>
      <c r="P64" s="32"/>
      <c r="Q64" s="32"/>
      <c r="R64" s="32"/>
    </row>
    <row r="65" spans="1:18" s="16" customFormat="1" ht="30" customHeight="1" x14ac:dyDescent="0.2">
      <c r="A65" s="171" t="s">
        <v>243</v>
      </c>
      <c r="B65" s="505" t="s">
        <v>512</v>
      </c>
      <c r="C65" s="505"/>
      <c r="D65" s="505"/>
      <c r="E65" s="505"/>
      <c r="F65" s="506"/>
      <c r="G65" s="506"/>
      <c r="H65" s="506"/>
      <c r="I65" s="506"/>
      <c r="J65" s="506"/>
      <c r="K65" s="133">
        <v>5</v>
      </c>
      <c r="L65" s="133">
        <f>Working!L653</f>
        <v>0</v>
      </c>
      <c r="M65" s="133">
        <f>Working!M653</f>
        <v>0</v>
      </c>
      <c r="N65" s="133">
        <f>Working!N653</f>
        <v>0</v>
      </c>
      <c r="O65" s="133" t="s">
        <v>30</v>
      </c>
      <c r="P65" s="32"/>
      <c r="Q65" s="32"/>
      <c r="R65" s="32"/>
    </row>
    <row r="66" spans="1:18" s="46" customFormat="1" ht="30" customHeight="1" x14ac:dyDescent="0.2">
      <c r="A66" s="118"/>
      <c r="B66" s="596">
        <f>Working!B654</f>
        <v>0</v>
      </c>
      <c r="C66" s="726"/>
      <c r="D66" s="726"/>
      <c r="E66" s="726"/>
      <c r="F66" s="726"/>
      <c r="G66" s="726"/>
      <c r="H66" s="726"/>
      <c r="I66" s="726"/>
      <c r="J66" s="726"/>
      <c r="K66" s="726"/>
      <c r="L66" s="726"/>
      <c r="M66" s="726"/>
      <c r="N66" s="726"/>
      <c r="O66" s="726"/>
      <c r="P66" s="32"/>
      <c r="Q66" s="32"/>
      <c r="R66" s="32"/>
    </row>
    <row r="67" spans="1:18" s="16" customFormat="1" ht="15" customHeight="1" x14ac:dyDescent="0.2">
      <c r="A67" s="171" t="s">
        <v>244</v>
      </c>
      <c r="B67" s="509" t="s">
        <v>251</v>
      </c>
      <c r="C67" s="509"/>
      <c r="D67" s="509"/>
      <c r="E67" s="509"/>
      <c r="F67" s="341"/>
      <c r="G67" s="341"/>
      <c r="H67" s="341"/>
      <c r="I67" s="341"/>
      <c r="J67" s="341"/>
      <c r="K67" s="135">
        <v>5</v>
      </c>
      <c r="L67" s="133">
        <f>Working!L655</f>
        <v>0</v>
      </c>
      <c r="M67" s="133">
        <f>Working!M655</f>
        <v>0</v>
      </c>
      <c r="N67" s="133">
        <f>Working!N655</f>
        <v>0</v>
      </c>
      <c r="O67" s="135" t="s">
        <v>30</v>
      </c>
      <c r="P67" s="32"/>
      <c r="Q67" s="32"/>
      <c r="R67" s="32"/>
    </row>
    <row r="68" spans="1:18" s="46" customFormat="1" ht="30" customHeight="1" x14ac:dyDescent="0.2">
      <c r="A68" s="118"/>
      <c r="B68" s="596">
        <f>Working!B656</f>
        <v>0</v>
      </c>
      <c r="C68" s="726"/>
      <c r="D68" s="726"/>
      <c r="E68" s="726"/>
      <c r="F68" s="726"/>
      <c r="G68" s="726"/>
      <c r="H68" s="726"/>
      <c r="I68" s="726"/>
      <c r="J68" s="726"/>
      <c r="K68" s="726"/>
      <c r="L68" s="726"/>
      <c r="M68" s="726"/>
      <c r="N68" s="726"/>
      <c r="O68" s="726"/>
      <c r="P68" s="32"/>
      <c r="Q68" s="32"/>
      <c r="R68" s="32"/>
    </row>
    <row r="69" spans="1:18" s="16" customFormat="1" ht="45" customHeight="1" x14ac:dyDescent="0.2">
      <c r="A69" s="171" t="s">
        <v>245</v>
      </c>
      <c r="B69" s="505" t="s">
        <v>513</v>
      </c>
      <c r="C69" s="505"/>
      <c r="D69" s="505"/>
      <c r="E69" s="505"/>
      <c r="F69" s="506"/>
      <c r="G69" s="506"/>
      <c r="H69" s="506"/>
      <c r="I69" s="506"/>
      <c r="J69" s="506"/>
      <c r="K69" s="133">
        <v>5</v>
      </c>
      <c r="L69" s="133">
        <f>Working!L657</f>
        <v>0</v>
      </c>
      <c r="M69" s="133">
        <f>Working!M657</f>
        <v>0</v>
      </c>
      <c r="N69" s="133">
        <f>Working!N657</f>
        <v>0</v>
      </c>
      <c r="O69" s="133" t="s">
        <v>30</v>
      </c>
      <c r="P69" s="32"/>
      <c r="Q69" s="32"/>
      <c r="R69" s="32"/>
    </row>
    <row r="70" spans="1:18" s="46" customFormat="1" ht="30" customHeight="1" x14ac:dyDescent="0.2">
      <c r="A70" s="118"/>
      <c r="B70" s="596">
        <f>Working!B658</f>
        <v>0</v>
      </c>
      <c r="C70" s="726"/>
      <c r="D70" s="726"/>
      <c r="E70" s="726"/>
      <c r="F70" s="726"/>
      <c r="G70" s="726"/>
      <c r="H70" s="726"/>
      <c r="I70" s="726"/>
      <c r="J70" s="726"/>
      <c r="K70" s="726"/>
      <c r="L70" s="726"/>
      <c r="M70" s="726"/>
      <c r="N70" s="726"/>
      <c r="O70" s="726"/>
      <c r="P70" s="32"/>
      <c r="Q70" s="32"/>
      <c r="R70" s="32"/>
    </row>
    <row r="71" spans="1:18" s="16" customFormat="1" ht="30" customHeight="1" x14ac:dyDescent="0.2">
      <c r="A71" s="171" t="s">
        <v>246</v>
      </c>
      <c r="B71" s="505" t="s">
        <v>514</v>
      </c>
      <c r="C71" s="505"/>
      <c r="D71" s="505"/>
      <c r="E71" s="505"/>
      <c r="F71" s="506"/>
      <c r="G71" s="506"/>
      <c r="H71" s="506"/>
      <c r="I71" s="506"/>
      <c r="J71" s="506"/>
      <c r="K71" s="133">
        <v>5</v>
      </c>
      <c r="L71" s="133">
        <f>Working!L659</f>
        <v>0</v>
      </c>
      <c r="M71" s="133">
        <f>Working!M659</f>
        <v>0</v>
      </c>
      <c r="N71" s="133">
        <f>Working!N659</f>
        <v>0</v>
      </c>
      <c r="O71" s="133" t="s">
        <v>30</v>
      </c>
      <c r="P71" s="32"/>
      <c r="Q71" s="32"/>
      <c r="R71" s="32"/>
    </row>
    <row r="72" spans="1:18" s="46" customFormat="1" ht="30" customHeight="1" x14ac:dyDescent="0.2">
      <c r="A72" s="118"/>
      <c r="B72" s="596">
        <f>Working!B660</f>
        <v>0</v>
      </c>
      <c r="C72" s="726"/>
      <c r="D72" s="726"/>
      <c r="E72" s="726"/>
      <c r="F72" s="726"/>
      <c r="G72" s="726"/>
      <c r="H72" s="726"/>
      <c r="I72" s="726"/>
      <c r="J72" s="726"/>
      <c r="K72" s="726"/>
      <c r="L72" s="726"/>
      <c r="M72" s="726"/>
      <c r="N72" s="726"/>
      <c r="O72" s="726"/>
      <c r="P72" s="32"/>
      <c r="Q72" s="32"/>
      <c r="R72" s="32"/>
    </row>
    <row r="73" spans="1:18" s="16" customFormat="1" ht="45" customHeight="1" x14ac:dyDescent="0.2">
      <c r="A73" s="171" t="s">
        <v>247</v>
      </c>
      <c r="B73" s="505" t="s">
        <v>515</v>
      </c>
      <c r="C73" s="505"/>
      <c r="D73" s="505"/>
      <c r="E73" s="505"/>
      <c r="F73" s="506"/>
      <c r="G73" s="506"/>
      <c r="H73" s="506"/>
      <c r="I73" s="506"/>
      <c r="J73" s="506"/>
      <c r="K73" s="133">
        <v>5</v>
      </c>
      <c r="L73" s="133">
        <f>Working!L661</f>
        <v>0</v>
      </c>
      <c r="M73" s="133">
        <f>Working!M661</f>
        <v>0</v>
      </c>
      <c r="N73" s="133">
        <f>Working!N661</f>
        <v>0</v>
      </c>
      <c r="O73" s="133" t="s">
        <v>30</v>
      </c>
      <c r="P73" s="32"/>
      <c r="Q73" s="32"/>
      <c r="R73" s="32"/>
    </row>
    <row r="74" spans="1:18" s="46" customFormat="1" ht="30" customHeight="1" x14ac:dyDescent="0.2">
      <c r="A74" s="118"/>
      <c r="B74" s="596">
        <f>Working!B662</f>
        <v>0</v>
      </c>
      <c r="C74" s="726"/>
      <c r="D74" s="726"/>
      <c r="E74" s="726"/>
      <c r="F74" s="726"/>
      <c r="G74" s="726"/>
      <c r="H74" s="726"/>
      <c r="I74" s="726"/>
      <c r="J74" s="726"/>
      <c r="K74" s="726"/>
      <c r="L74" s="726"/>
      <c r="M74" s="726"/>
      <c r="N74" s="726"/>
      <c r="O74" s="726"/>
      <c r="P74" s="32"/>
      <c r="Q74" s="32"/>
      <c r="R74" s="32"/>
    </row>
    <row r="75" spans="1:18" s="16" customFormat="1" ht="30" customHeight="1" x14ac:dyDescent="0.2">
      <c r="A75" s="171" t="s">
        <v>248</v>
      </c>
      <c r="B75" s="505" t="s">
        <v>516</v>
      </c>
      <c r="C75" s="505"/>
      <c r="D75" s="505"/>
      <c r="E75" s="505"/>
      <c r="F75" s="506"/>
      <c r="G75" s="506"/>
      <c r="H75" s="506"/>
      <c r="I75" s="506"/>
      <c r="J75" s="506"/>
      <c r="K75" s="133">
        <v>5</v>
      </c>
      <c r="L75" s="133">
        <f>Working!L663</f>
        <v>0</v>
      </c>
      <c r="M75" s="133">
        <f>Working!M663</f>
        <v>0</v>
      </c>
      <c r="N75" s="133">
        <f>Working!N663</f>
        <v>0</v>
      </c>
      <c r="O75" s="133" t="s">
        <v>30</v>
      </c>
      <c r="P75" s="32"/>
      <c r="Q75" s="32"/>
      <c r="R75" s="32"/>
    </row>
    <row r="76" spans="1:18" s="46" customFormat="1" ht="30" customHeight="1" x14ac:dyDescent="0.2">
      <c r="A76" s="118"/>
      <c r="B76" s="596">
        <f>Working!B664</f>
        <v>0</v>
      </c>
      <c r="C76" s="726"/>
      <c r="D76" s="726"/>
      <c r="E76" s="726"/>
      <c r="F76" s="726"/>
      <c r="G76" s="726"/>
      <c r="H76" s="726"/>
      <c r="I76" s="726"/>
      <c r="J76" s="726"/>
      <c r="K76" s="726"/>
      <c r="L76" s="726"/>
      <c r="M76" s="726"/>
      <c r="N76" s="726"/>
      <c r="O76" s="726"/>
      <c r="P76" s="32"/>
      <c r="Q76" s="32"/>
      <c r="R76" s="32"/>
    </row>
    <row r="77" spans="1:18" s="16" customFormat="1" ht="30" customHeight="1" x14ac:dyDescent="0.2">
      <c r="A77" s="160" t="s">
        <v>252</v>
      </c>
      <c r="B77" s="505" t="s">
        <v>517</v>
      </c>
      <c r="C77" s="505"/>
      <c r="D77" s="505"/>
      <c r="E77" s="505"/>
      <c r="F77" s="506"/>
      <c r="G77" s="506"/>
      <c r="H77" s="506"/>
      <c r="I77" s="506"/>
      <c r="J77" s="506"/>
      <c r="K77" s="133">
        <v>5</v>
      </c>
      <c r="L77" s="133">
        <f>Working!L666</f>
        <v>0</v>
      </c>
      <c r="M77" s="133">
        <f>Working!M666</f>
        <v>0</v>
      </c>
      <c r="N77" s="133">
        <f>Working!N666</f>
        <v>0</v>
      </c>
      <c r="O77" s="133" t="s">
        <v>30</v>
      </c>
      <c r="P77" s="32"/>
      <c r="Q77" s="32"/>
      <c r="R77" s="32"/>
    </row>
    <row r="78" spans="1:18" s="46" customFormat="1" ht="30" customHeight="1" x14ac:dyDescent="0.2">
      <c r="A78" s="118"/>
      <c r="B78" s="596">
        <f>Working!B667</f>
        <v>0</v>
      </c>
      <c r="C78" s="726"/>
      <c r="D78" s="726"/>
      <c r="E78" s="726"/>
      <c r="F78" s="726"/>
      <c r="G78" s="726"/>
      <c r="H78" s="726"/>
      <c r="I78" s="726"/>
      <c r="J78" s="726"/>
      <c r="K78" s="726"/>
      <c r="L78" s="726"/>
      <c r="M78" s="726"/>
      <c r="N78" s="726"/>
      <c r="O78" s="726"/>
      <c r="P78" s="32"/>
      <c r="Q78" s="32"/>
      <c r="R78" s="32"/>
    </row>
    <row r="79" spans="1:18" s="16" customFormat="1" ht="30" customHeight="1" x14ac:dyDescent="0.2">
      <c r="A79" s="160" t="s">
        <v>253</v>
      </c>
      <c r="B79" s="505" t="s">
        <v>518</v>
      </c>
      <c r="C79" s="505"/>
      <c r="D79" s="505"/>
      <c r="E79" s="505"/>
      <c r="F79" s="506"/>
      <c r="G79" s="506"/>
      <c r="H79" s="506"/>
      <c r="I79" s="506"/>
      <c r="J79" s="506"/>
      <c r="K79" s="133">
        <v>5</v>
      </c>
      <c r="L79" s="133">
        <f>Working!L668</f>
        <v>0</v>
      </c>
      <c r="M79" s="133">
        <f>Working!M668</f>
        <v>0</v>
      </c>
      <c r="N79" s="133">
        <f>Working!N668</f>
        <v>0</v>
      </c>
      <c r="O79" s="133" t="s">
        <v>30</v>
      </c>
      <c r="P79" s="32"/>
      <c r="Q79" s="32"/>
      <c r="R79" s="32"/>
    </row>
    <row r="80" spans="1:18" s="46" customFormat="1" ht="30" customHeight="1" x14ac:dyDescent="0.2">
      <c r="A80" s="118"/>
      <c r="B80" s="596">
        <f>Working!B669</f>
        <v>0</v>
      </c>
      <c r="C80" s="726"/>
      <c r="D80" s="726"/>
      <c r="E80" s="726"/>
      <c r="F80" s="726"/>
      <c r="G80" s="726"/>
      <c r="H80" s="726"/>
      <c r="I80" s="726"/>
      <c r="J80" s="726"/>
      <c r="K80" s="726"/>
      <c r="L80" s="726"/>
      <c r="M80" s="726"/>
      <c r="N80" s="726"/>
      <c r="O80" s="726"/>
      <c r="P80" s="32"/>
      <c r="Q80" s="32"/>
      <c r="R80" s="32"/>
    </row>
    <row r="81" spans="1:20" s="46" customFormat="1" ht="15" customHeight="1" x14ac:dyDescent="0.2">
      <c r="A81" s="501" t="s">
        <v>27</v>
      </c>
      <c r="B81" s="501"/>
      <c r="C81" s="501"/>
      <c r="D81" s="501"/>
      <c r="E81" s="501"/>
      <c r="F81" s="501"/>
      <c r="G81" s="501"/>
      <c r="H81" s="501"/>
      <c r="I81" s="501"/>
      <c r="J81" s="501"/>
      <c r="K81" s="128" t="s">
        <v>26</v>
      </c>
      <c r="L81" s="129" t="s">
        <v>9</v>
      </c>
      <c r="M81" s="129" t="s">
        <v>25</v>
      </c>
      <c r="N81" s="129" t="s">
        <v>24</v>
      </c>
      <c r="O81" s="129" t="s">
        <v>23</v>
      </c>
      <c r="P81" s="32"/>
      <c r="Q81" s="32"/>
      <c r="R81" s="32"/>
    </row>
    <row r="82" spans="1:20" s="16" customFormat="1" ht="30" customHeight="1" x14ac:dyDescent="0.2">
      <c r="A82" s="160" t="s">
        <v>254</v>
      </c>
      <c r="B82" s="505" t="s">
        <v>519</v>
      </c>
      <c r="C82" s="505"/>
      <c r="D82" s="505"/>
      <c r="E82" s="505"/>
      <c r="F82" s="506"/>
      <c r="G82" s="506"/>
      <c r="H82" s="506"/>
      <c r="I82" s="506"/>
      <c r="J82" s="506"/>
      <c r="K82" s="133">
        <v>5</v>
      </c>
      <c r="L82" s="133">
        <f>Working!L672</f>
        <v>0</v>
      </c>
      <c r="M82" s="133">
        <f>Working!M672</f>
        <v>0</v>
      </c>
      <c r="N82" s="133">
        <f>Working!N672</f>
        <v>0</v>
      </c>
      <c r="O82" s="133" t="s">
        <v>30</v>
      </c>
      <c r="P82" s="32"/>
      <c r="Q82" s="32"/>
      <c r="R82" s="32"/>
    </row>
    <row r="83" spans="1:20" s="46" customFormat="1" ht="30" customHeight="1" x14ac:dyDescent="0.2">
      <c r="A83" s="118"/>
      <c r="B83" s="596">
        <f>Working!B673</f>
        <v>0</v>
      </c>
      <c r="C83" s="726"/>
      <c r="D83" s="726"/>
      <c r="E83" s="726"/>
      <c r="F83" s="726"/>
      <c r="G83" s="726"/>
      <c r="H83" s="726"/>
      <c r="I83" s="726"/>
      <c r="J83" s="726"/>
      <c r="K83" s="726"/>
      <c r="L83" s="726"/>
      <c r="M83" s="726"/>
      <c r="N83" s="726"/>
      <c r="O83" s="726"/>
      <c r="P83" s="32"/>
      <c r="Q83" s="32"/>
      <c r="R83" s="32"/>
    </row>
    <row r="84" spans="1:20" s="16" customFormat="1" ht="45" customHeight="1" x14ac:dyDescent="0.2">
      <c r="A84" s="160" t="s">
        <v>255</v>
      </c>
      <c r="B84" s="505" t="s">
        <v>520</v>
      </c>
      <c r="C84" s="505"/>
      <c r="D84" s="505"/>
      <c r="E84" s="505"/>
      <c r="F84" s="506"/>
      <c r="G84" s="506"/>
      <c r="H84" s="506"/>
      <c r="I84" s="506"/>
      <c r="J84" s="506"/>
      <c r="K84" s="133">
        <v>5</v>
      </c>
      <c r="L84" s="133">
        <f>Working!L674</f>
        <v>0</v>
      </c>
      <c r="M84" s="133">
        <f>Working!M674</f>
        <v>0</v>
      </c>
      <c r="N84" s="133">
        <f>Working!N674</f>
        <v>0</v>
      </c>
      <c r="O84" s="133" t="s">
        <v>30</v>
      </c>
      <c r="P84" s="32"/>
      <c r="Q84" s="32"/>
      <c r="R84" s="32"/>
    </row>
    <row r="85" spans="1:20" s="46" customFormat="1" ht="30" customHeight="1" x14ac:dyDescent="0.2">
      <c r="A85" s="118"/>
      <c r="B85" s="596">
        <f>Working!B675</f>
        <v>0</v>
      </c>
      <c r="C85" s="726"/>
      <c r="D85" s="726"/>
      <c r="E85" s="726"/>
      <c r="F85" s="726"/>
      <c r="G85" s="726"/>
      <c r="H85" s="726"/>
      <c r="I85" s="726"/>
      <c r="J85" s="726"/>
      <c r="K85" s="726"/>
      <c r="L85" s="726"/>
      <c r="M85" s="726"/>
      <c r="N85" s="726"/>
      <c r="O85" s="726"/>
      <c r="P85" s="32"/>
      <c r="Q85" s="32"/>
      <c r="R85" s="32"/>
    </row>
    <row r="86" spans="1:20" s="11" customFormat="1" ht="15" customHeight="1" x14ac:dyDescent="0.2">
      <c r="A86" s="418"/>
      <c r="B86" s="418"/>
      <c r="C86" s="418"/>
      <c r="D86" s="418"/>
      <c r="E86" s="418"/>
      <c r="F86" s="418"/>
      <c r="G86" s="418"/>
      <c r="H86" s="418"/>
      <c r="I86" s="418"/>
      <c r="J86" s="418"/>
      <c r="K86" s="418"/>
      <c r="L86" s="418"/>
      <c r="M86" s="418"/>
      <c r="N86" s="418"/>
      <c r="O86" s="418"/>
      <c r="P86" s="26"/>
      <c r="Q86" s="26"/>
      <c r="R86" s="26"/>
    </row>
    <row r="87" spans="1:20" s="11" customFormat="1" ht="15" customHeight="1" x14ac:dyDescent="0.2">
      <c r="A87" s="727" t="s">
        <v>375</v>
      </c>
      <c r="B87" s="727"/>
      <c r="C87" s="727"/>
      <c r="D87" s="372"/>
      <c r="E87" s="372"/>
      <c r="F87" s="372"/>
      <c r="G87" s="372"/>
      <c r="H87" s="372"/>
      <c r="I87" s="372"/>
      <c r="J87" s="372"/>
      <c r="K87" s="372"/>
      <c r="L87" s="372"/>
      <c r="M87" s="372"/>
      <c r="N87" s="372"/>
      <c r="O87" s="372"/>
      <c r="P87" s="26"/>
      <c r="Q87" s="26"/>
      <c r="R87" s="26"/>
    </row>
    <row r="88" spans="1:20" s="11" customFormat="1" ht="60" customHeight="1" x14ac:dyDescent="0.2">
      <c r="A88" s="596" t="str">
        <f>Working!A678</f>
        <v xml:space="preserve"> </v>
      </c>
      <c r="B88" s="596"/>
      <c r="C88" s="596"/>
      <c r="D88" s="596"/>
      <c r="E88" s="596"/>
      <c r="F88" s="596"/>
      <c r="G88" s="596"/>
      <c r="H88" s="596"/>
      <c r="I88" s="596"/>
      <c r="J88" s="596"/>
      <c r="K88" s="596"/>
      <c r="L88" s="596"/>
      <c r="M88" s="596"/>
      <c r="N88" s="596"/>
      <c r="O88" s="596"/>
      <c r="P88" s="26"/>
      <c r="Q88" s="26"/>
      <c r="R88" s="26"/>
    </row>
    <row r="89" spans="1:20" s="11" customFormat="1" ht="60" customHeight="1" x14ac:dyDescent="0.2">
      <c r="A89" s="596">
        <f>Working!A679</f>
        <v>0</v>
      </c>
      <c r="B89" s="596"/>
      <c r="C89" s="596"/>
      <c r="D89" s="596"/>
      <c r="E89" s="596"/>
      <c r="F89" s="596"/>
      <c r="G89" s="596"/>
      <c r="H89" s="596"/>
      <c r="I89" s="596"/>
      <c r="J89" s="596"/>
      <c r="K89" s="596"/>
      <c r="L89" s="596"/>
      <c r="M89" s="596"/>
      <c r="N89" s="596"/>
      <c r="O89" s="596"/>
      <c r="P89" s="26"/>
      <c r="Q89" s="26"/>
      <c r="R89" s="26"/>
    </row>
    <row r="90" spans="1:20" s="11" customFormat="1" ht="60" customHeight="1" x14ac:dyDescent="0.2">
      <c r="A90" s="596">
        <f>Working!A680</f>
        <v>0</v>
      </c>
      <c r="B90" s="596"/>
      <c r="C90" s="596"/>
      <c r="D90" s="596"/>
      <c r="E90" s="596"/>
      <c r="F90" s="596"/>
      <c r="G90" s="596"/>
      <c r="H90" s="596"/>
      <c r="I90" s="596"/>
      <c r="J90" s="596"/>
      <c r="K90" s="596"/>
      <c r="L90" s="596"/>
      <c r="M90" s="596"/>
      <c r="N90" s="596"/>
      <c r="O90" s="596"/>
      <c r="P90" s="26"/>
      <c r="Q90" s="3"/>
      <c r="R90" s="27"/>
      <c r="S90" s="12"/>
      <c r="T90" s="12"/>
    </row>
    <row r="91" spans="1:20" s="11" customFormat="1" ht="60" customHeight="1" x14ac:dyDescent="0.2">
      <c r="A91" s="596">
        <f>Working!A681</f>
        <v>0</v>
      </c>
      <c r="B91" s="596"/>
      <c r="C91" s="596"/>
      <c r="D91" s="596"/>
      <c r="E91" s="596"/>
      <c r="F91" s="596"/>
      <c r="G91" s="596"/>
      <c r="H91" s="596"/>
      <c r="I91" s="596"/>
      <c r="J91" s="596"/>
      <c r="K91" s="596"/>
      <c r="L91" s="596"/>
      <c r="M91" s="596"/>
      <c r="N91" s="596"/>
      <c r="O91" s="596"/>
      <c r="P91" s="26"/>
      <c r="Q91" s="26"/>
      <c r="R91" s="26"/>
    </row>
    <row r="92" spans="1:20" s="11" customFormat="1" ht="60" customHeight="1" x14ac:dyDescent="0.2">
      <c r="A92" s="596">
        <f>Working!A682</f>
        <v>0</v>
      </c>
      <c r="B92" s="596"/>
      <c r="C92" s="596"/>
      <c r="D92" s="596"/>
      <c r="E92" s="596"/>
      <c r="F92" s="596"/>
      <c r="G92" s="596"/>
      <c r="H92" s="596"/>
      <c r="I92" s="596"/>
      <c r="J92" s="596"/>
      <c r="K92" s="596"/>
      <c r="L92" s="596"/>
      <c r="M92" s="596"/>
      <c r="N92" s="596"/>
      <c r="O92" s="596"/>
      <c r="P92" s="26"/>
      <c r="Q92" s="26"/>
      <c r="R92" s="26"/>
    </row>
    <row r="93" spans="1:20" s="11" customFormat="1" ht="60" customHeight="1" x14ac:dyDescent="0.2">
      <c r="A93" s="596" t="str">
        <f>Working!A683</f>
        <v xml:space="preserve"> </v>
      </c>
      <c r="B93" s="596"/>
      <c r="C93" s="596"/>
      <c r="D93" s="596"/>
      <c r="E93" s="596"/>
      <c r="F93" s="596"/>
      <c r="G93" s="596"/>
      <c r="H93" s="596"/>
      <c r="I93" s="596"/>
      <c r="J93" s="596"/>
      <c r="K93" s="596"/>
      <c r="L93" s="596"/>
      <c r="M93" s="596"/>
      <c r="N93" s="596"/>
      <c r="O93" s="596"/>
      <c r="P93" s="26"/>
      <c r="Q93" s="26"/>
      <c r="R93" s="26"/>
    </row>
    <row r="94" spans="1:20" s="11" customFormat="1" ht="1.1499999999999999" customHeight="1" x14ac:dyDescent="0.2">
      <c r="A94" s="590">
        <f>Working!A684</f>
        <v>0</v>
      </c>
      <c r="B94" s="590"/>
      <c r="C94" s="590"/>
      <c r="D94" s="590"/>
      <c r="E94" s="590"/>
      <c r="F94" s="590"/>
      <c r="G94" s="590"/>
      <c r="H94" s="590"/>
      <c r="I94" s="590"/>
      <c r="J94" s="590"/>
      <c r="K94" s="590"/>
      <c r="L94" s="590"/>
      <c r="M94" s="590"/>
      <c r="N94" s="590"/>
      <c r="O94" s="590"/>
      <c r="P94" s="26"/>
      <c r="Q94" s="26"/>
      <c r="R94" s="26"/>
    </row>
    <row r="95" spans="1:20" s="11" customFormat="1" ht="1.1499999999999999" customHeight="1" x14ac:dyDescent="0.2">
      <c r="A95" s="590" t="str">
        <f>Working!A686</f>
        <v>Note: An official identification logo has been developed in conjuction with the USDA GAP&amp;GHP program which may be used to indicate participation in the program. Participants may use the logo, provided they meet the requirements of the USDA logo use .</v>
      </c>
      <c r="B95" s="590"/>
      <c r="C95" s="590"/>
      <c r="D95" s="590"/>
      <c r="E95" s="590"/>
      <c r="F95" s="590"/>
      <c r="G95" s="590"/>
      <c r="H95" s="590"/>
      <c r="I95" s="590"/>
      <c r="J95" s="590"/>
      <c r="K95" s="590"/>
      <c r="L95" s="590"/>
      <c r="M95" s="590"/>
      <c r="N95" s="590"/>
      <c r="O95" s="590"/>
      <c r="P95" s="26"/>
      <c r="Q95" s="3"/>
      <c r="R95" s="27"/>
      <c r="S95" s="12"/>
      <c r="T95" s="12"/>
    </row>
    <row r="96" spans="1:20" s="11" customFormat="1" ht="1.1499999999999999" customHeight="1" x14ac:dyDescent="0.2">
      <c r="A96" s="589"/>
      <c r="B96" s="589"/>
      <c r="C96" s="589"/>
      <c r="D96" s="589"/>
      <c r="E96" s="589"/>
      <c r="F96" s="589"/>
      <c r="G96" s="589"/>
      <c r="H96" s="589"/>
      <c r="I96" s="589"/>
      <c r="J96" s="589"/>
      <c r="K96" s="589"/>
      <c r="L96" s="589"/>
      <c r="M96" s="589"/>
      <c r="N96" s="589"/>
      <c r="O96" s="589"/>
      <c r="P96" s="26"/>
      <c r="Q96" s="26"/>
      <c r="R96" s="26"/>
    </row>
    <row r="97" spans="1:18" s="11" customFormat="1" ht="27" customHeight="1" thickBot="1" x14ac:dyDescent="0.3">
      <c r="A97" s="711" t="s">
        <v>606</v>
      </c>
      <c r="B97" s="711"/>
      <c r="C97" s="711"/>
      <c r="D97" s="711"/>
      <c r="E97" s="711"/>
      <c r="F97" s="711"/>
      <c r="G97" s="711"/>
      <c r="H97" s="711"/>
      <c r="I97" s="711"/>
      <c r="J97" s="211">
        <f>L6+L9+L11+L15+L17+L19+L21+L23+L25+L27+L30+L32+L36+L38+L40+L42+L44+L46+L48+L50+L52+L54+L57+L59+L61+L63+L65+L67+L69+L71+L73+L75+L77+L79+L82+L84</f>
        <v>0</v>
      </c>
      <c r="K97" s="589"/>
      <c r="L97" s="589"/>
      <c r="M97" s="589"/>
      <c r="N97" s="589"/>
      <c r="O97" s="589"/>
      <c r="P97" s="26"/>
      <c r="Q97" s="26"/>
      <c r="R97" s="26"/>
    </row>
    <row r="98" spans="1:18" s="11" customFormat="1" ht="27" customHeight="1" thickBot="1" x14ac:dyDescent="0.3">
      <c r="A98" s="625" t="s">
        <v>298</v>
      </c>
      <c r="B98" s="625"/>
      <c r="C98" s="625"/>
      <c r="D98" s="199" t="s">
        <v>295</v>
      </c>
      <c r="E98" s="200">
        <v>180</v>
      </c>
      <c r="F98" s="98"/>
      <c r="G98" s="587" t="s">
        <v>299</v>
      </c>
      <c r="H98" s="587"/>
      <c r="I98" s="588"/>
      <c r="J98" s="588"/>
      <c r="K98" s="588"/>
      <c r="L98" s="588"/>
      <c r="M98" s="588"/>
      <c r="N98" s="588"/>
      <c r="O98" s="588"/>
      <c r="P98" s="26"/>
      <c r="Q98" s="26"/>
      <c r="R98" s="26"/>
    </row>
    <row r="99" spans="1:18" s="11" customFormat="1" ht="27" customHeight="1" thickBot="1" x14ac:dyDescent="0.3">
      <c r="A99" s="585" t="s">
        <v>296</v>
      </c>
      <c r="B99" s="585"/>
      <c r="C99" s="585"/>
      <c r="D99" s="199" t="s">
        <v>295</v>
      </c>
      <c r="E99" s="201">
        <f>N11+N15+N17+N19+N21+N23+N25+N27+N30+N32+N36+N38+N40+N42+N44+N46+N48+N50+N52+N54+N57+N59+N61+N63+N65+N67+N69+N71+N73+N75+N77+N79+N82+N84</f>
        <v>0</v>
      </c>
      <c r="F99" s="98"/>
      <c r="G99" s="587" t="s">
        <v>303</v>
      </c>
      <c r="H99" s="587"/>
      <c r="I99" s="587"/>
      <c r="J99" s="587"/>
      <c r="K99" s="587"/>
      <c r="L99" s="587"/>
      <c r="M99" s="587"/>
      <c r="N99" s="587"/>
      <c r="O99" s="587"/>
      <c r="P99" s="26"/>
      <c r="Q99" s="26"/>
      <c r="R99" s="26"/>
    </row>
    <row r="100" spans="1:18" s="11" customFormat="1" ht="27" customHeight="1" thickBot="1" x14ac:dyDescent="0.3">
      <c r="A100" s="585" t="s">
        <v>300</v>
      </c>
      <c r="B100" s="585"/>
      <c r="C100" s="585"/>
      <c r="D100" s="199" t="s">
        <v>295</v>
      </c>
      <c r="E100" s="202">
        <f>E98-E99</f>
        <v>180</v>
      </c>
      <c r="F100" s="98"/>
      <c r="G100" s="587" t="s">
        <v>304</v>
      </c>
      <c r="H100" s="587"/>
      <c r="I100" s="587"/>
      <c r="J100" s="587"/>
      <c r="K100" s="587"/>
      <c r="L100" s="587"/>
      <c r="M100" s="587"/>
      <c r="N100" s="587"/>
      <c r="O100" s="587"/>
      <c r="P100" s="26"/>
      <c r="Q100" s="26"/>
      <c r="R100" s="26"/>
    </row>
    <row r="101" spans="1:18" s="11" customFormat="1" ht="36" customHeight="1" x14ac:dyDescent="0.25">
      <c r="A101" s="586" t="s">
        <v>301</v>
      </c>
      <c r="B101" s="586"/>
      <c r="C101" s="586"/>
      <c r="D101" s="589"/>
      <c r="E101" s="589"/>
      <c r="F101" s="589"/>
      <c r="G101" s="627" t="s">
        <v>305</v>
      </c>
      <c r="H101" s="627"/>
      <c r="I101" s="627"/>
      <c r="J101" s="627"/>
      <c r="K101" s="627"/>
      <c r="L101" s="627"/>
      <c r="M101" s="627"/>
      <c r="N101" s="627"/>
      <c r="O101" s="627"/>
      <c r="P101" s="26"/>
      <c r="Q101" s="26"/>
      <c r="R101" s="26"/>
    </row>
    <row r="102" spans="1:18" s="11" customFormat="1" ht="27" customHeight="1" thickBot="1" x14ac:dyDescent="0.3">
      <c r="A102" s="585" t="s">
        <v>302</v>
      </c>
      <c r="B102" s="585"/>
      <c r="C102" s="585"/>
      <c r="D102" s="199" t="s">
        <v>295</v>
      </c>
      <c r="E102" s="200">
        <f>E100*0.8</f>
        <v>144</v>
      </c>
      <c r="F102" s="98"/>
      <c r="G102" s="587"/>
      <c r="H102" s="587"/>
      <c r="I102" s="587"/>
      <c r="J102" s="587"/>
      <c r="K102" s="587"/>
      <c r="L102" s="587"/>
      <c r="M102" s="587"/>
      <c r="N102" s="587"/>
      <c r="O102" s="587"/>
      <c r="P102" s="26"/>
      <c r="Q102" s="26"/>
      <c r="R102" s="26"/>
    </row>
    <row r="103" spans="1:18" s="11" customFormat="1" ht="15" customHeight="1" x14ac:dyDescent="0.2">
      <c r="A103" s="589"/>
      <c r="B103" s="589"/>
      <c r="C103" s="589"/>
      <c r="D103" s="589"/>
      <c r="E103" s="589"/>
      <c r="F103" s="589"/>
      <c r="G103" s="589"/>
      <c r="H103" s="589"/>
      <c r="I103" s="589"/>
      <c r="J103" s="589"/>
      <c r="K103" s="589"/>
      <c r="L103" s="589"/>
      <c r="M103" s="589"/>
      <c r="N103" s="589"/>
      <c r="O103" s="589"/>
      <c r="P103" s="26"/>
      <c r="Q103" s="26"/>
      <c r="R103" s="26"/>
    </row>
    <row r="104" spans="1:18" s="11" customFormat="1" ht="18" customHeight="1" x14ac:dyDescent="0.25">
      <c r="A104" s="589"/>
      <c r="B104" s="589"/>
      <c r="C104" s="603"/>
      <c r="D104" s="203" t="str">
        <f>IF(J97&gt;=E102, "✓", "")</f>
        <v/>
      </c>
      <c r="E104" s="199" t="s">
        <v>257</v>
      </c>
      <c r="F104" s="604"/>
      <c r="G104" s="605"/>
      <c r="H104" s="203" t="str">
        <f>IF(AND(J97&lt;E102, OR(L84=5,M84=5,N84=5)), "✓", "")</f>
        <v/>
      </c>
      <c r="I104" s="585" t="s">
        <v>256</v>
      </c>
      <c r="J104" s="585"/>
      <c r="K104" s="625" t="s">
        <v>306</v>
      </c>
      <c r="L104" s="625"/>
      <c r="M104" s="625"/>
      <c r="N104" s="625"/>
      <c r="O104" s="625"/>
      <c r="P104" s="26"/>
      <c r="Q104" s="26"/>
      <c r="R104" s="26"/>
    </row>
    <row r="105" spans="1:18" s="18" customFormat="1" ht="15" customHeight="1" x14ac:dyDescent="0.2">
      <c r="A105" s="142"/>
      <c r="B105" s="142"/>
      <c r="C105" s="142"/>
      <c r="D105" s="142"/>
      <c r="E105" s="142"/>
      <c r="F105" s="142"/>
      <c r="G105" s="142"/>
      <c r="H105" s="142"/>
      <c r="I105" s="142"/>
      <c r="J105" s="142"/>
      <c r="K105" s="142"/>
      <c r="L105" s="142"/>
      <c r="M105" s="142"/>
      <c r="N105" s="142"/>
      <c r="O105" s="142"/>
      <c r="P105" s="35"/>
      <c r="Q105" s="35"/>
      <c r="R105" s="35"/>
    </row>
    <row r="106" spans="1:18" s="18" customFormat="1" x14ac:dyDescent="0.2">
      <c r="A106" s="648" t="s">
        <v>309</v>
      </c>
      <c r="B106" s="649"/>
      <c r="C106" s="649"/>
      <c r="D106" s="649"/>
      <c r="E106" s="649"/>
      <c r="F106" s="649"/>
      <c r="G106" s="649"/>
      <c r="H106" s="649"/>
      <c r="I106" s="649"/>
      <c r="J106" s="649"/>
      <c r="K106" s="649"/>
      <c r="L106" s="649"/>
      <c r="M106" s="649"/>
      <c r="N106" s="649"/>
      <c r="O106" s="650"/>
    </row>
    <row r="107" spans="1:18" s="18" customFormat="1" x14ac:dyDescent="0.2">
      <c r="A107" s="636" t="s">
        <v>310</v>
      </c>
      <c r="B107" s="637"/>
      <c r="C107" s="637"/>
      <c r="D107" s="637"/>
      <c r="E107" s="637"/>
      <c r="F107" s="637"/>
      <c r="G107" s="637"/>
      <c r="H107" s="637"/>
      <c r="I107" s="637"/>
      <c r="J107" s="637"/>
      <c r="K107" s="637"/>
      <c r="L107" s="637"/>
      <c r="M107" s="637"/>
      <c r="N107" s="637"/>
      <c r="O107" s="638"/>
    </row>
    <row r="108" spans="1:18" s="18" customFormat="1" x14ac:dyDescent="0.2">
      <c r="A108" s="636" t="s">
        <v>311</v>
      </c>
      <c r="B108" s="637"/>
      <c r="C108" s="637"/>
      <c r="D108" s="637"/>
      <c r="E108" s="637"/>
      <c r="F108" s="637"/>
      <c r="G108" s="637"/>
      <c r="H108" s="637"/>
      <c r="I108" s="637"/>
      <c r="J108" s="637"/>
      <c r="K108" s="637"/>
      <c r="L108" s="637"/>
      <c r="M108" s="637"/>
      <c r="N108" s="637"/>
      <c r="O108" s="638"/>
    </row>
    <row r="109" spans="1:18" s="18" customFormat="1" x14ac:dyDescent="0.2">
      <c r="A109" s="639" t="s">
        <v>322</v>
      </c>
      <c r="B109" s="640"/>
      <c r="C109" s="640"/>
      <c r="D109" s="640"/>
      <c r="E109" s="640"/>
      <c r="F109" s="640"/>
      <c r="G109" s="640"/>
      <c r="H109" s="640"/>
      <c r="I109" s="640"/>
      <c r="J109" s="640"/>
      <c r="K109" s="640"/>
      <c r="L109" s="640"/>
      <c r="M109" s="640"/>
      <c r="N109" s="640"/>
      <c r="O109" s="641"/>
    </row>
    <row r="110" spans="1:18" s="18" customFormat="1" x14ac:dyDescent="0.2"/>
    <row r="111" spans="1:18" s="18" customFormat="1" x14ac:dyDescent="0.2"/>
    <row r="112" spans="1:18"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row r="274" s="18" customFormat="1" x14ac:dyDescent="0.2"/>
    <row r="275" s="18" customFormat="1" x14ac:dyDescent="0.2"/>
    <row r="276" s="18" customFormat="1" x14ac:dyDescent="0.2"/>
    <row r="277" s="18" customFormat="1" x14ac:dyDescent="0.2"/>
    <row r="278" s="18" customFormat="1" x14ac:dyDescent="0.2"/>
    <row r="279" s="18" customFormat="1" x14ac:dyDescent="0.2"/>
    <row r="280" s="18" customFormat="1" x14ac:dyDescent="0.2"/>
    <row r="281" s="18" customFormat="1" x14ac:dyDescent="0.2"/>
    <row r="282" s="18" customFormat="1" x14ac:dyDescent="0.2"/>
    <row r="283" s="18" customFormat="1" x14ac:dyDescent="0.2"/>
    <row r="284" s="18" customFormat="1" x14ac:dyDescent="0.2"/>
    <row r="285" s="18" customFormat="1" x14ac:dyDescent="0.2"/>
    <row r="286" s="18" customFormat="1" x14ac:dyDescent="0.2"/>
    <row r="287" s="18" customFormat="1" x14ac:dyDescent="0.2"/>
    <row r="288" s="18" customFormat="1" x14ac:dyDescent="0.2"/>
    <row r="289" s="18" customFormat="1" x14ac:dyDescent="0.2"/>
    <row r="290" s="18" customFormat="1" x14ac:dyDescent="0.2"/>
    <row r="291" s="18" customFormat="1" x14ac:dyDescent="0.2"/>
    <row r="292" s="18" customFormat="1" x14ac:dyDescent="0.2"/>
    <row r="293" s="18" customFormat="1" x14ac:dyDescent="0.2"/>
    <row r="294" s="18" customFormat="1" x14ac:dyDescent="0.2"/>
    <row r="295" s="18" customFormat="1" x14ac:dyDescent="0.2"/>
    <row r="296" s="18" customFormat="1" x14ac:dyDescent="0.2"/>
    <row r="297" s="18" customFormat="1" x14ac:dyDescent="0.2"/>
    <row r="298" s="18" customFormat="1" x14ac:dyDescent="0.2"/>
    <row r="299" s="18" customFormat="1" x14ac:dyDescent="0.2"/>
    <row r="300" s="18" customFormat="1" x14ac:dyDescent="0.2"/>
    <row r="301" s="18" customFormat="1" x14ac:dyDescent="0.2"/>
    <row r="302" s="18" customFormat="1" x14ac:dyDescent="0.2"/>
    <row r="303" s="18" customFormat="1" x14ac:dyDescent="0.2"/>
    <row r="304" s="18" customFormat="1" x14ac:dyDescent="0.2"/>
    <row r="305" s="18" customFormat="1" x14ac:dyDescent="0.2"/>
    <row r="306" s="18" customFormat="1" x14ac:dyDescent="0.2"/>
    <row r="307" s="18" customFormat="1" x14ac:dyDescent="0.2"/>
    <row r="308" s="18" customFormat="1" x14ac:dyDescent="0.2"/>
    <row r="309" s="18" customFormat="1" x14ac:dyDescent="0.2"/>
    <row r="310" s="18" customFormat="1" x14ac:dyDescent="0.2"/>
    <row r="311" s="18" customFormat="1" x14ac:dyDescent="0.2"/>
    <row r="312" s="18" customFormat="1" x14ac:dyDescent="0.2"/>
    <row r="313" s="18" customFormat="1" x14ac:dyDescent="0.2"/>
    <row r="314" s="18" customFormat="1" x14ac:dyDescent="0.2"/>
    <row r="315" s="18" customFormat="1" x14ac:dyDescent="0.2"/>
    <row r="316" s="18" customFormat="1" x14ac:dyDescent="0.2"/>
    <row r="317" s="18" customFormat="1" x14ac:dyDescent="0.2"/>
    <row r="318" s="18" customFormat="1" x14ac:dyDescent="0.2"/>
    <row r="319" s="18" customFormat="1" x14ac:dyDescent="0.2"/>
    <row r="320" s="18" customFormat="1" x14ac:dyDescent="0.2"/>
    <row r="321" s="18" customFormat="1" x14ac:dyDescent="0.2"/>
    <row r="322" s="18" customFormat="1" x14ac:dyDescent="0.2"/>
    <row r="323" s="18" customFormat="1" x14ac:dyDescent="0.2"/>
    <row r="324" s="18" customFormat="1" x14ac:dyDescent="0.2"/>
    <row r="325" s="18" customFormat="1" x14ac:dyDescent="0.2"/>
    <row r="326" s="18" customFormat="1" x14ac:dyDescent="0.2"/>
    <row r="327" s="18" customFormat="1" x14ac:dyDescent="0.2"/>
    <row r="328" s="18" customFormat="1" x14ac:dyDescent="0.2"/>
    <row r="329" s="18" customFormat="1" x14ac:dyDescent="0.2"/>
    <row r="330" s="18" customFormat="1" x14ac:dyDescent="0.2"/>
    <row r="331" s="18" customFormat="1" x14ac:dyDescent="0.2"/>
    <row r="332" s="18" customFormat="1" x14ac:dyDescent="0.2"/>
    <row r="333" s="18" customFormat="1" x14ac:dyDescent="0.2"/>
    <row r="334" s="18" customFormat="1" x14ac:dyDescent="0.2"/>
    <row r="335" s="18" customFormat="1" x14ac:dyDescent="0.2"/>
    <row r="336" s="18" customFormat="1" x14ac:dyDescent="0.2"/>
    <row r="337" s="18" customFormat="1" x14ac:dyDescent="0.2"/>
    <row r="338" s="18" customFormat="1" x14ac:dyDescent="0.2"/>
    <row r="339" s="18" customFormat="1" x14ac:dyDescent="0.2"/>
    <row r="340" s="18" customFormat="1" x14ac:dyDescent="0.2"/>
    <row r="341" s="18" customFormat="1" x14ac:dyDescent="0.2"/>
    <row r="342" s="18" customFormat="1" x14ac:dyDescent="0.2"/>
    <row r="343" s="18" customFormat="1" x14ac:dyDescent="0.2"/>
    <row r="344" s="18" customFormat="1" x14ac:dyDescent="0.2"/>
    <row r="345" s="18" customFormat="1" x14ac:dyDescent="0.2"/>
    <row r="346" s="18" customFormat="1" x14ac:dyDescent="0.2"/>
    <row r="347" s="18" customFormat="1" x14ac:dyDescent="0.2"/>
    <row r="348" s="18" customFormat="1" x14ac:dyDescent="0.2"/>
    <row r="349" s="18" customFormat="1" x14ac:dyDescent="0.2"/>
    <row r="350" s="18" customFormat="1" x14ac:dyDescent="0.2"/>
    <row r="351" s="18" customFormat="1" x14ac:dyDescent="0.2"/>
    <row r="352" s="18" customFormat="1" x14ac:dyDescent="0.2"/>
    <row r="353" s="18" customFormat="1" x14ac:dyDescent="0.2"/>
    <row r="354" s="18" customFormat="1" x14ac:dyDescent="0.2"/>
    <row r="355" s="18" customFormat="1" x14ac:dyDescent="0.2"/>
    <row r="356" s="18" customFormat="1" x14ac:dyDescent="0.2"/>
    <row r="357" s="18" customFormat="1" x14ac:dyDescent="0.2"/>
    <row r="358" s="18" customFormat="1" x14ac:dyDescent="0.2"/>
    <row r="359" s="18" customFormat="1" x14ac:dyDescent="0.2"/>
    <row r="360" s="18" customFormat="1" x14ac:dyDescent="0.2"/>
    <row r="361" s="18" customFormat="1" x14ac:dyDescent="0.2"/>
    <row r="362" s="18" customFormat="1" x14ac:dyDescent="0.2"/>
    <row r="363" s="18" customFormat="1" x14ac:dyDescent="0.2"/>
    <row r="364" s="18" customFormat="1" x14ac:dyDescent="0.2"/>
    <row r="365" s="18" customFormat="1" x14ac:dyDescent="0.2"/>
    <row r="366" s="18" customFormat="1" x14ac:dyDescent="0.2"/>
    <row r="367" s="18" customFormat="1" x14ac:dyDescent="0.2"/>
    <row r="368" s="18" customFormat="1" x14ac:dyDescent="0.2"/>
    <row r="369" s="18" customFormat="1" x14ac:dyDescent="0.2"/>
    <row r="370" s="18" customFormat="1" x14ac:dyDescent="0.2"/>
    <row r="371" s="18" customFormat="1" x14ac:dyDescent="0.2"/>
    <row r="372" s="18" customFormat="1" x14ac:dyDescent="0.2"/>
    <row r="373" s="18" customFormat="1" x14ac:dyDescent="0.2"/>
    <row r="374" s="18" customFormat="1" x14ac:dyDescent="0.2"/>
    <row r="375" s="18" customFormat="1" x14ac:dyDescent="0.2"/>
    <row r="376" s="18" customFormat="1" x14ac:dyDescent="0.2"/>
    <row r="377" s="18" customFormat="1" x14ac:dyDescent="0.2"/>
    <row r="378" s="18" customFormat="1" x14ac:dyDescent="0.2"/>
    <row r="379" s="18" customFormat="1" x14ac:dyDescent="0.2"/>
    <row r="380" s="18" customFormat="1" x14ac:dyDescent="0.2"/>
    <row r="381" s="18" customFormat="1" x14ac:dyDescent="0.2"/>
    <row r="382" s="18" customFormat="1" x14ac:dyDescent="0.2"/>
    <row r="383" s="18" customFormat="1" x14ac:dyDescent="0.2"/>
    <row r="384" s="18" customFormat="1" x14ac:dyDescent="0.2"/>
    <row r="385" s="18" customFormat="1" x14ac:dyDescent="0.2"/>
    <row r="386" s="18" customFormat="1" x14ac:dyDescent="0.2"/>
    <row r="387" s="18" customFormat="1" x14ac:dyDescent="0.2"/>
    <row r="388" s="18" customFormat="1" x14ac:dyDescent="0.2"/>
    <row r="389" s="18" customFormat="1" x14ac:dyDescent="0.2"/>
    <row r="390" s="18" customFormat="1" x14ac:dyDescent="0.2"/>
    <row r="391" s="18" customFormat="1" x14ac:dyDescent="0.2"/>
    <row r="392" s="18" customFormat="1" x14ac:dyDescent="0.2"/>
    <row r="393" s="18" customFormat="1" x14ac:dyDescent="0.2"/>
    <row r="394" s="18" customFormat="1" x14ac:dyDescent="0.2"/>
    <row r="395" s="18" customFormat="1" x14ac:dyDescent="0.2"/>
    <row r="396" s="18" customFormat="1" x14ac:dyDescent="0.2"/>
    <row r="397" s="18" customFormat="1" x14ac:dyDescent="0.2"/>
    <row r="398" s="18" customFormat="1" x14ac:dyDescent="0.2"/>
    <row r="399" s="18" customFormat="1" x14ac:dyDescent="0.2"/>
    <row r="400" s="18" customFormat="1" x14ac:dyDescent="0.2"/>
    <row r="401" s="18" customFormat="1" x14ac:dyDescent="0.2"/>
    <row r="402" s="18" customFormat="1" x14ac:dyDescent="0.2"/>
    <row r="403" s="18" customFormat="1" x14ac:dyDescent="0.2"/>
    <row r="404" s="18" customFormat="1" x14ac:dyDescent="0.2"/>
    <row r="405" s="18" customFormat="1" x14ac:dyDescent="0.2"/>
    <row r="406" s="18" customFormat="1" x14ac:dyDescent="0.2"/>
    <row r="407" s="18" customFormat="1" x14ac:dyDescent="0.2"/>
    <row r="408" s="18" customFormat="1" x14ac:dyDescent="0.2"/>
    <row r="409" s="18" customFormat="1" x14ac:dyDescent="0.2"/>
    <row r="410" s="18" customFormat="1" x14ac:dyDescent="0.2"/>
    <row r="411" s="18" customFormat="1" x14ac:dyDescent="0.2"/>
    <row r="412" s="18" customFormat="1" x14ac:dyDescent="0.2"/>
    <row r="413" s="18" customFormat="1" x14ac:dyDescent="0.2"/>
    <row r="414" s="18" customFormat="1" x14ac:dyDescent="0.2"/>
    <row r="415" s="18" customFormat="1" x14ac:dyDescent="0.2"/>
    <row r="416" s="18" customFormat="1" x14ac:dyDescent="0.2"/>
    <row r="417" s="18" customFormat="1" x14ac:dyDescent="0.2"/>
    <row r="418" s="18" customFormat="1" x14ac:dyDescent="0.2"/>
    <row r="419" s="18" customFormat="1" x14ac:dyDescent="0.2"/>
    <row r="420" s="18" customFormat="1" x14ac:dyDescent="0.2"/>
    <row r="421" s="18" customFormat="1" x14ac:dyDescent="0.2"/>
    <row r="422" s="18" customFormat="1" x14ac:dyDescent="0.2"/>
    <row r="423" s="18" customFormat="1" x14ac:dyDescent="0.2"/>
    <row r="424" s="18" customFormat="1" x14ac:dyDescent="0.2"/>
    <row r="425" s="18" customFormat="1" x14ac:dyDescent="0.2"/>
    <row r="426" s="18" customFormat="1" x14ac:dyDescent="0.2"/>
    <row r="427" s="18" customFormat="1" x14ac:dyDescent="0.2"/>
    <row r="428" s="18" customFormat="1" x14ac:dyDescent="0.2"/>
    <row r="429" s="18" customFormat="1" x14ac:dyDescent="0.2"/>
    <row r="430" s="18" customFormat="1" x14ac:dyDescent="0.2"/>
    <row r="431" s="18" customFormat="1" x14ac:dyDescent="0.2"/>
    <row r="432" s="18" customFormat="1" x14ac:dyDescent="0.2"/>
    <row r="433" s="18" customFormat="1" x14ac:dyDescent="0.2"/>
    <row r="434" s="18" customFormat="1" x14ac:dyDescent="0.2"/>
    <row r="435" s="18" customFormat="1" x14ac:dyDescent="0.2"/>
    <row r="436" s="18" customFormat="1" x14ac:dyDescent="0.2"/>
    <row r="437" s="18" customFormat="1" x14ac:dyDescent="0.2"/>
    <row r="438" s="18" customFormat="1" x14ac:dyDescent="0.2"/>
    <row r="439" s="18" customFormat="1" x14ac:dyDescent="0.2"/>
    <row r="440" s="18" customFormat="1" x14ac:dyDescent="0.2"/>
    <row r="441" s="18" customFormat="1" x14ac:dyDescent="0.2"/>
    <row r="442" s="18" customFormat="1" x14ac:dyDescent="0.2"/>
    <row r="443" s="18" customFormat="1" x14ac:dyDescent="0.2"/>
    <row r="444" s="18" customFormat="1" x14ac:dyDescent="0.2"/>
    <row r="445" s="18" customFormat="1" x14ac:dyDescent="0.2"/>
    <row r="446" s="18" customFormat="1" x14ac:dyDescent="0.2"/>
    <row r="447" s="18" customFormat="1" x14ac:dyDescent="0.2"/>
    <row r="448" s="18" customFormat="1" x14ac:dyDescent="0.2"/>
    <row r="449" s="18" customFormat="1" x14ac:dyDescent="0.2"/>
    <row r="450" s="18" customFormat="1" x14ac:dyDescent="0.2"/>
    <row r="451" s="18" customFormat="1" x14ac:dyDescent="0.2"/>
    <row r="452" s="18" customFormat="1" x14ac:dyDescent="0.2"/>
    <row r="453" s="18" customFormat="1" x14ac:dyDescent="0.2"/>
    <row r="454" s="18" customFormat="1" x14ac:dyDescent="0.2"/>
    <row r="455" s="18" customFormat="1" x14ac:dyDescent="0.2"/>
    <row r="456" s="18" customFormat="1" x14ac:dyDescent="0.2"/>
    <row r="457" s="18" customFormat="1" x14ac:dyDescent="0.2"/>
    <row r="458" s="18" customFormat="1" x14ac:dyDescent="0.2"/>
    <row r="459" s="18" customFormat="1" x14ac:dyDescent="0.2"/>
    <row r="460" s="18" customFormat="1" x14ac:dyDescent="0.2"/>
    <row r="461" s="18" customFormat="1" x14ac:dyDescent="0.2"/>
    <row r="462" s="18" customFormat="1" x14ac:dyDescent="0.2"/>
    <row r="463" s="18" customFormat="1" x14ac:dyDescent="0.2"/>
    <row r="464" s="18" customFormat="1" x14ac:dyDescent="0.2"/>
    <row r="465" s="18" customFormat="1" x14ac:dyDescent="0.2"/>
    <row r="466" s="18" customFormat="1" x14ac:dyDescent="0.2"/>
    <row r="467" s="18" customFormat="1" x14ac:dyDescent="0.2"/>
    <row r="468" s="18" customFormat="1" x14ac:dyDescent="0.2"/>
    <row r="469" s="18" customFormat="1" x14ac:dyDescent="0.2"/>
    <row r="470" s="18" customFormat="1" x14ac:dyDescent="0.2"/>
    <row r="471" s="18" customFormat="1" x14ac:dyDescent="0.2"/>
    <row r="472" s="18" customFormat="1" x14ac:dyDescent="0.2"/>
    <row r="473" s="18" customFormat="1" x14ac:dyDescent="0.2"/>
    <row r="474" s="18" customFormat="1" x14ac:dyDescent="0.2"/>
    <row r="475" s="18" customFormat="1" x14ac:dyDescent="0.2"/>
    <row r="476" s="18" customFormat="1" x14ac:dyDescent="0.2"/>
    <row r="477" s="18" customFormat="1" x14ac:dyDescent="0.2"/>
    <row r="478" s="18" customFormat="1" x14ac:dyDescent="0.2"/>
    <row r="479" s="18" customFormat="1" x14ac:dyDescent="0.2"/>
    <row r="480" s="18" customFormat="1" x14ac:dyDescent="0.2"/>
    <row r="481" s="18" customFormat="1" x14ac:dyDescent="0.2"/>
    <row r="482" s="18" customFormat="1" x14ac:dyDescent="0.2"/>
    <row r="483" s="18" customFormat="1" x14ac:dyDescent="0.2"/>
    <row r="484" s="18" customFormat="1" x14ac:dyDescent="0.2"/>
    <row r="485" s="18" customFormat="1" x14ac:dyDescent="0.2"/>
    <row r="486" s="18" customFormat="1" x14ac:dyDescent="0.2"/>
    <row r="487" s="18" customFormat="1" x14ac:dyDescent="0.2"/>
    <row r="488" s="18" customFormat="1" x14ac:dyDescent="0.2"/>
    <row r="489" s="18" customFormat="1" x14ac:dyDescent="0.2"/>
    <row r="490" s="18" customFormat="1" x14ac:dyDescent="0.2"/>
    <row r="491" s="18" customFormat="1" x14ac:dyDescent="0.2"/>
    <row r="492" s="18" customFormat="1" x14ac:dyDescent="0.2"/>
    <row r="493" s="18" customFormat="1" x14ac:dyDescent="0.2"/>
    <row r="494" s="18" customFormat="1" x14ac:dyDescent="0.2"/>
    <row r="495" s="18" customFormat="1" x14ac:dyDescent="0.2"/>
    <row r="496" s="18" customFormat="1" x14ac:dyDescent="0.2"/>
    <row r="497" s="18" customFormat="1" x14ac:dyDescent="0.2"/>
    <row r="498" s="18" customFormat="1" x14ac:dyDescent="0.2"/>
    <row r="499" s="18" customFormat="1" x14ac:dyDescent="0.2"/>
    <row r="500" s="18" customFormat="1" x14ac:dyDescent="0.2"/>
    <row r="501" s="18" customFormat="1" x14ac:dyDescent="0.2"/>
    <row r="502" s="18" customFormat="1" x14ac:dyDescent="0.2"/>
    <row r="503" s="18" customFormat="1" x14ac:dyDescent="0.2"/>
    <row r="504" s="18" customFormat="1" x14ac:dyDescent="0.2"/>
    <row r="505" s="18" customFormat="1" x14ac:dyDescent="0.2"/>
  </sheetData>
  <sheetProtection algorithmName="SHA-512" hashValue="YShDG7b8RvziQfdRPqH1sz6QTbEsv1pjnjMgPafqqGh7tOTKBDBSkFblwUBDSW6UeoBWQ2dnuFkl5CAY0pYYMA==" saltValue="BMTklNPlM886LvP3MThH9g==" spinCount="100000" sheet="1" objects="1" scenarios="1"/>
  <mergeCells count="130">
    <mergeCell ref="A106:O106"/>
    <mergeCell ref="A107:O107"/>
    <mergeCell ref="A108:O108"/>
    <mergeCell ref="A109:O109"/>
    <mergeCell ref="B71:J71"/>
    <mergeCell ref="B84:J84"/>
    <mergeCell ref="B75:J75"/>
    <mergeCell ref="B85:O85"/>
    <mergeCell ref="A81:J81"/>
    <mergeCell ref="B78:O78"/>
    <mergeCell ref="B80:O80"/>
    <mergeCell ref="B72:O72"/>
    <mergeCell ref="B74:O74"/>
    <mergeCell ref="B76:O76"/>
    <mergeCell ref="B83:O83"/>
    <mergeCell ref="A104:C104"/>
    <mergeCell ref="F104:G104"/>
    <mergeCell ref="I104:J104"/>
    <mergeCell ref="K104:O104"/>
    <mergeCell ref="B73:J73"/>
    <mergeCell ref="B77:J77"/>
    <mergeCell ref="B82:J82"/>
    <mergeCell ref="B79:J79"/>
    <mergeCell ref="A94:O94"/>
    <mergeCell ref="A95:O95"/>
    <mergeCell ref="A100:C100"/>
    <mergeCell ref="B18:O18"/>
    <mergeCell ref="B20:O20"/>
    <mergeCell ref="B19:J19"/>
    <mergeCell ref="B15:J15"/>
    <mergeCell ref="G100:O100"/>
    <mergeCell ref="A86:O86"/>
    <mergeCell ref="A97:I97"/>
    <mergeCell ref="K97:O97"/>
    <mergeCell ref="A96:O96"/>
    <mergeCell ref="A90:O90"/>
    <mergeCell ref="A87:O87"/>
    <mergeCell ref="A88:O88"/>
    <mergeCell ref="A89:O89"/>
    <mergeCell ref="B43:O43"/>
    <mergeCell ref="B57:J57"/>
    <mergeCell ref="B45:O45"/>
    <mergeCell ref="B47:O47"/>
    <mergeCell ref="B49:O49"/>
    <mergeCell ref="B51:O51"/>
    <mergeCell ref="B53:O53"/>
    <mergeCell ref="B55:O55"/>
    <mergeCell ref="B21:J21"/>
    <mergeCell ref="A101:C101"/>
    <mergeCell ref="D101:F101"/>
    <mergeCell ref="G101:O101"/>
    <mergeCell ref="A102:C102"/>
    <mergeCell ref="G102:O102"/>
    <mergeCell ref="A103:O103"/>
    <mergeCell ref="A98:C98"/>
    <mergeCell ref="G98:O98"/>
    <mergeCell ref="A99:C99"/>
    <mergeCell ref="G99:O99"/>
    <mergeCell ref="A1:O1"/>
    <mergeCell ref="A2:O2"/>
    <mergeCell ref="A4:O4"/>
    <mergeCell ref="A6:A7"/>
    <mergeCell ref="B12:J12"/>
    <mergeCell ref="B13:J13"/>
    <mergeCell ref="K11:K13"/>
    <mergeCell ref="A3:O3"/>
    <mergeCell ref="A5:J5"/>
    <mergeCell ref="C7:J7"/>
    <mergeCell ref="A11:A13"/>
    <mergeCell ref="L11:L13"/>
    <mergeCell ref="M11:M13"/>
    <mergeCell ref="K6:K7"/>
    <mergeCell ref="L6:L7"/>
    <mergeCell ref="O6:O7"/>
    <mergeCell ref="N11:N13"/>
    <mergeCell ref="B9:J9"/>
    <mergeCell ref="B11:J11"/>
    <mergeCell ref="N6:N7"/>
    <mergeCell ref="B8:O8"/>
    <mergeCell ref="B10:O10"/>
    <mergeCell ref="O11:O13"/>
    <mergeCell ref="M6:M7"/>
    <mergeCell ref="B6:J6"/>
    <mergeCell ref="A91:O91"/>
    <mergeCell ref="A92:O92"/>
    <mergeCell ref="A93:O93"/>
    <mergeCell ref="B22:O22"/>
    <mergeCell ref="B23:J23"/>
    <mergeCell ref="B25:J25"/>
    <mergeCell ref="B30:J30"/>
    <mergeCell ref="B46:J46"/>
    <mergeCell ref="B50:J50"/>
    <mergeCell ref="B48:J48"/>
    <mergeCell ref="B52:J52"/>
    <mergeCell ref="B61:J61"/>
    <mergeCell ref="B24:O24"/>
    <mergeCell ref="B26:O26"/>
    <mergeCell ref="B28:O28"/>
    <mergeCell ref="B31:O31"/>
    <mergeCell ref="B33:O33"/>
    <mergeCell ref="B37:O37"/>
    <mergeCell ref="B17:J17"/>
    <mergeCell ref="B14:O14"/>
    <mergeCell ref="B27:J27"/>
    <mergeCell ref="B70:O70"/>
    <mergeCell ref="B16:O16"/>
    <mergeCell ref="B63:J63"/>
    <mergeCell ref="B67:J67"/>
    <mergeCell ref="B69:J69"/>
    <mergeCell ref="B65:J65"/>
    <mergeCell ref="B58:O58"/>
    <mergeCell ref="B59:J59"/>
    <mergeCell ref="B54:J54"/>
    <mergeCell ref="A29:J29"/>
    <mergeCell ref="A56:J56"/>
    <mergeCell ref="B60:O60"/>
    <mergeCell ref="B32:J32"/>
    <mergeCell ref="B62:O62"/>
    <mergeCell ref="B64:O64"/>
    <mergeCell ref="B66:O66"/>
    <mergeCell ref="B68:O68"/>
    <mergeCell ref="B39:O39"/>
    <mergeCell ref="B41:O41"/>
    <mergeCell ref="A34:O34"/>
    <mergeCell ref="B36:J36"/>
    <mergeCell ref="A35:J35"/>
    <mergeCell ref="B38:J38"/>
    <mergeCell ref="B40:J40"/>
    <mergeCell ref="B42:J42"/>
    <mergeCell ref="B44:J44"/>
  </mergeCells>
  <phoneticPr fontId="11" type="noConversion"/>
  <dataValidations disablePrompts="1" count="1">
    <dataValidation type="list" allowBlank="1" showInputMessage="1" showErrorMessage="1" sqref="D104 H104">
      <formula1>"✓, ----"</formula1>
    </dataValidation>
  </dataValidations>
  <pageMargins left="0.7" right="0.7" top="0.75" bottom="0.75" header="0.3" footer="0.3"/>
  <pageSetup scale="94" firstPageNumber="27" fitToHeight="0" orientation="portrait" r:id="rId1"/>
  <headerFooter>
    <oddFooter>&amp;L&amp;"Times New Roman,Regular"&amp;11For Official Government Use Only
USDA, AMS, SCP, Specialty Crop Inspection Division &amp;R&amp;"Times New Roman,Regular"&amp;11September 17, 2019
     Version 2.1</oddFooter>
  </headerFooter>
  <rowBreaks count="2" manualBreakCount="2">
    <brk id="80" max="16383" man="1"/>
    <brk id="9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56"/>
  <sheetViews>
    <sheetView showZeros="0" view="pageLayout" topLeftCell="A25" zoomScaleNormal="85" workbookViewId="0">
      <selection activeCell="A2" sqref="A2:N2"/>
    </sheetView>
  </sheetViews>
  <sheetFormatPr defaultRowHeight="12.75" x14ac:dyDescent="0.2"/>
  <cols>
    <col min="1" max="9" width="6.5703125" customWidth="1"/>
    <col min="10" max="10" width="7.42578125" customWidth="1"/>
    <col min="11" max="15" width="6.5703125" customWidth="1"/>
  </cols>
  <sheetData>
    <row r="1" spans="1:15" s="53" customFormat="1" ht="20.25" x14ac:dyDescent="0.3">
      <c r="A1" s="606" t="s">
        <v>653</v>
      </c>
      <c r="B1" s="661"/>
      <c r="C1" s="661"/>
      <c r="D1" s="661"/>
      <c r="E1" s="661"/>
      <c r="F1" s="661"/>
      <c r="G1" s="661"/>
      <c r="H1" s="661"/>
      <c r="I1" s="661"/>
      <c r="J1" s="661"/>
      <c r="K1" s="661"/>
      <c r="L1" s="661"/>
      <c r="M1" s="661"/>
      <c r="N1" s="661"/>
      <c r="O1" s="284"/>
    </row>
    <row r="2" spans="1:15" s="53" customFormat="1" x14ac:dyDescent="0.2">
      <c r="A2" s="737" t="s">
        <v>705</v>
      </c>
      <c r="B2" s="737"/>
      <c r="C2" s="737"/>
      <c r="D2" s="737"/>
      <c r="E2" s="737"/>
      <c r="F2" s="737"/>
      <c r="G2" s="737"/>
      <c r="H2" s="737"/>
      <c r="I2" s="737"/>
      <c r="J2" s="737"/>
      <c r="K2" s="737"/>
      <c r="L2" s="737"/>
      <c r="M2" s="737"/>
      <c r="N2" s="737"/>
      <c r="O2" s="284"/>
    </row>
    <row r="3" spans="1:15" s="307" customFormat="1" x14ac:dyDescent="0.2">
      <c r="A3" s="737"/>
      <c r="B3" s="737"/>
      <c r="C3" s="737"/>
      <c r="D3" s="737"/>
      <c r="E3" s="737"/>
      <c r="F3" s="737"/>
      <c r="G3" s="737"/>
      <c r="H3" s="737"/>
      <c r="I3" s="737"/>
      <c r="J3" s="737"/>
      <c r="K3" s="737"/>
      <c r="L3" s="737"/>
      <c r="M3" s="737"/>
      <c r="N3" s="737"/>
      <c r="O3" s="305"/>
    </row>
    <row r="4" spans="1:15" s="53" customFormat="1" ht="14.25" x14ac:dyDescent="0.2">
      <c r="A4" s="738" t="s">
        <v>644</v>
      </c>
      <c r="B4" s="738"/>
      <c r="C4" s="738"/>
      <c r="D4" s="738"/>
      <c r="E4" s="738"/>
      <c r="F4" s="738"/>
      <c r="G4" s="738"/>
      <c r="H4" s="738"/>
      <c r="I4" s="738"/>
      <c r="J4" s="738"/>
      <c r="K4" s="738"/>
      <c r="L4" s="738"/>
      <c r="M4" s="738"/>
      <c r="N4" s="738"/>
      <c r="O4" s="284"/>
    </row>
    <row r="5" spans="1:15" s="53" customFormat="1" ht="15" x14ac:dyDescent="0.2">
      <c r="A5" s="315" t="s">
        <v>684</v>
      </c>
      <c r="B5" s="315"/>
      <c r="C5" s="315"/>
      <c r="D5" s="315"/>
      <c r="E5" s="315"/>
      <c r="F5" s="315"/>
      <c r="G5" s="315"/>
      <c r="H5" s="315"/>
      <c r="I5" s="315"/>
      <c r="J5" s="315"/>
      <c r="K5" s="315"/>
      <c r="L5" s="315"/>
      <c r="M5" s="315"/>
      <c r="N5" s="315"/>
      <c r="O5" s="284"/>
    </row>
    <row r="6" spans="1:15" s="53" customFormat="1" ht="15" x14ac:dyDescent="0.2">
      <c r="A6" s="315" t="s">
        <v>655</v>
      </c>
      <c r="B6" s="315"/>
      <c r="C6" s="315"/>
      <c r="D6" s="315"/>
      <c r="E6" s="315"/>
      <c r="F6" s="315"/>
      <c r="G6" s="315"/>
      <c r="H6" s="315"/>
      <c r="I6" s="315"/>
      <c r="J6" s="315"/>
      <c r="K6" s="315"/>
      <c r="L6" s="315"/>
      <c r="M6" s="315"/>
      <c r="N6" s="315"/>
      <c r="O6" s="284"/>
    </row>
    <row r="7" spans="1:15" s="53" customFormat="1" ht="15" x14ac:dyDescent="0.2">
      <c r="A7" s="315" t="s">
        <v>656</v>
      </c>
      <c r="B7" s="315"/>
      <c r="C7" s="315"/>
      <c r="D7" s="315"/>
      <c r="E7" s="315"/>
      <c r="F7" s="315"/>
      <c r="G7" s="315"/>
      <c r="H7" s="315"/>
      <c r="I7" s="315"/>
      <c r="J7" s="315"/>
      <c r="K7" s="315"/>
      <c r="L7" s="315"/>
      <c r="M7" s="315"/>
      <c r="N7" s="315"/>
      <c r="O7" s="284"/>
    </row>
    <row r="8" spans="1:15" s="53" customFormat="1" ht="14.25" x14ac:dyDescent="0.2">
      <c r="A8" s="739" t="s">
        <v>657</v>
      </c>
      <c r="B8" s="739"/>
      <c r="C8" s="739"/>
      <c r="D8" s="739"/>
      <c r="E8" s="739"/>
      <c r="F8" s="739"/>
      <c r="G8" s="739"/>
      <c r="H8" s="739"/>
      <c r="I8" s="739"/>
      <c r="J8" s="739"/>
      <c r="K8" s="739"/>
      <c r="L8" s="739"/>
      <c r="M8" s="739"/>
      <c r="N8" s="739"/>
      <c r="O8" s="284"/>
    </row>
    <row r="9" spans="1:15" s="307" customFormat="1" ht="14.25" x14ac:dyDescent="0.2">
      <c r="A9" s="739"/>
      <c r="B9" s="739"/>
      <c r="C9" s="739"/>
      <c r="D9" s="739"/>
      <c r="E9" s="739"/>
      <c r="F9" s="739"/>
      <c r="G9" s="739"/>
      <c r="H9" s="739"/>
      <c r="I9" s="739"/>
      <c r="J9" s="739"/>
      <c r="K9" s="739"/>
      <c r="L9" s="739"/>
      <c r="M9" s="739"/>
      <c r="N9" s="739"/>
      <c r="O9" s="739"/>
    </row>
    <row r="10" spans="1:15" s="53" customFormat="1" ht="18.75" x14ac:dyDescent="0.2">
      <c r="A10" s="492" t="s">
        <v>658</v>
      </c>
      <c r="B10" s="492"/>
      <c r="C10" s="492"/>
      <c r="D10" s="492"/>
      <c r="E10" s="492"/>
      <c r="F10" s="492"/>
      <c r="G10" s="492"/>
      <c r="H10" s="492"/>
      <c r="I10" s="492"/>
      <c r="J10" s="492"/>
      <c r="K10" s="492"/>
      <c r="L10" s="492"/>
      <c r="M10" s="492"/>
      <c r="N10" s="492"/>
      <c r="O10" s="284"/>
    </row>
    <row r="11" spans="1:15" s="53" customFormat="1" ht="14.25" x14ac:dyDescent="0.2">
      <c r="A11" s="392" t="s">
        <v>27</v>
      </c>
      <c r="B11" s="393"/>
      <c r="C11" s="393"/>
      <c r="D11" s="393"/>
      <c r="E11" s="393"/>
      <c r="F11" s="393"/>
      <c r="G11" s="393"/>
      <c r="H11" s="393"/>
      <c r="I11" s="393"/>
      <c r="J11" s="394"/>
      <c r="K11" s="128" t="s">
        <v>26</v>
      </c>
      <c r="L11" s="286" t="s">
        <v>9</v>
      </c>
      <c r="M11" s="286" t="s">
        <v>25</v>
      </c>
      <c r="N11" s="286" t="s">
        <v>24</v>
      </c>
      <c r="O11" s="286" t="s">
        <v>23</v>
      </c>
    </row>
    <row r="12" spans="1:15" s="53" customFormat="1" ht="27.75" customHeight="1" x14ac:dyDescent="0.2">
      <c r="A12" s="159" t="s">
        <v>659</v>
      </c>
      <c r="B12" s="380" t="s">
        <v>660</v>
      </c>
      <c r="C12" s="388"/>
      <c r="D12" s="388"/>
      <c r="E12" s="388"/>
      <c r="F12" s="410"/>
      <c r="G12" s="410"/>
      <c r="H12" s="410"/>
      <c r="I12" s="410"/>
      <c r="J12" s="411"/>
      <c r="K12" s="285" t="s">
        <v>24</v>
      </c>
      <c r="L12" s="300">
        <f>Working!L694</f>
        <v>0</v>
      </c>
      <c r="M12" s="300">
        <f>Working!M694</f>
        <v>0</v>
      </c>
      <c r="N12" s="300">
        <f>Working!N694</f>
        <v>0</v>
      </c>
      <c r="O12" s="285" t="s">
        <v>661</v>
      </c>
    </row>
    <row r="13" spans="1:15" s="53" customFormat="1" ht="33" customHeight="1" x14ac:dyDescent="0.2">
      <c r="A13" s="281"/>
      <c r="B13" s="383">
        <f>Working!B695</f>
        <v>0</v>
      </c>
      <c r="C13" s="740"/>
      <c r="D13" s="740"/>
      <c r="E13" s="740"/>
      <c r="F13" s="740"/>
      <c r="G13" s="740"/>
      <c r="H13" s="740"/>
      <c r="I13" s="740"/>
      <c r="J13" s="740"/>
      <c r="K13" s="740"/>
      <c r="L13" s="740"/>
      <c r="M13" s="740"/>
      <c r="N13" s="740"/>
      <c r="O13" s="741"/>
    </row>
    <row r="14" spans="1:15" s="53" customFormat="1" ht="28.5" customHeight="1" x14ac:dyDescent="0.2">
      <c r="A14" s="159" t="s">
        <v>662</v>
      </c>
      <c r="B14" s="380" t="s">
        <v>663</v>
      </c>
      <c r="C14" s="388"/>
      <c r="D14" s="388"/>
      <c r="E14" s="388"/>
      <c r="F14" s="410"/>
      <c r="G14" s="410"/>
      <c r="H14" s="410"/>
      <c r="I14" s="410"/>
      <c r="J14" s="411"/>
      <c r="K14" s="285" t="s">
        <v>24</v>
      </c>
      <c r="L14" s="300">
        <f>Working!L696</f>
        <v>0</v>
      </c>
      <c r="M14" s="300">
        <f>Working!M696</f>
        <v>0</v>
      </c>
      <c r="N14" s="300">
        <f>Working!N696</f>
        <v>0</v>
      </c>
      <c r="O14" s="285" t="s">
        <v>30</v>
      </c>
    </row>
    <row r="15" spans="1:15" s="53" customFormat="1" ht="36.75" customHeight="1" x14ac:dyDescent="0.2">
      <c r="A15" s="281"/>
      <c r="B15" s="383">
        <f>Working!B697</f>
        <v>0</v>
      </c>
      <c r="C15" s="740"/>
      <c r="D15" s="740"/>
      <c r="E15" s="740"/>
      <c r="F15" s="740"/>
      <c r="G15" s="740"/>
      <c r="H15" s="740"/>
      <c r="I15" s="740"/>
      <c r="J15" s="740"/>
      <c r="K15" s="740"/>
      <c r="L15" s="740"/>
      <c r="M15" s="740"/>
      <c r="N15" s="740"/>
      <c r="O15" s="741"/>
    </row>
    <row r="16" spans="1:15" s="53" customFormat="1" ht="18.75" x14ac:dyDescent="0.2">
      <c r="A16" s="492" t="s">
        <v>646</v>
      </c>
      <c r="B16" s="492"/>
      <c r="C16" s="492"/>
      <c r="D16" s="492"/>
      <c r="E16" s="492"/>
      <c r="F16" s="492"/>
      <c r="G16" s="492"/>
      <c r="H16" s="492"/>
      <c r="I16" s="492"/>
      <c r="J16" s="492"/>
      <c r="K16" s="492"/>
      <c r="L16" s="492"/>
      <c r="M16" s="492"/>
      <c r="N16" s="492"/>
      <c r="O16" s="284"/>
    </row>
    <row r="17" spans="1:15" s="53" customFormat="1" ht="14.25" x14ac:dyDescent="0.2">
      <c r="A17" s="392" t="s">
        <v>27</v>
      </c>
      <c r="B17" s="393"/>
      <c r="C17" s="393"/>
      <c r="D17" s="393"/>
      <c r="E17" s="393"/>
      <c r="F17" s="393"/>
      <c r="G17" s="393"/>
      <c r="H17" s="393"/>
      <c r="I17" s="393"/>
      <c r="J17" s="394"/>
      <c r="K17" s="128" t="s">
        <v>26</v>
      </c>
      <c r="L17" s="286" t="s">
        <v>9</v>
      </c>
      <c r="M17" s="286" t="s">
        <v>25</v>
      </c>
      <c r="N17" s="286" t="s">
        <v>24</v>
      </c>
      <c r="O17" s="286" t="s">
        <v>23</v>
      </c>
    </row>
    <row r="18" spans="1:15" s="53" customFormat="1" ht="32.25" customHeight="1" x14ac:dyDescent="0.2">
      <c r="A18" s="159" t="s">
        <v>664</v>
      </c>
      <c r="B18" s="380" t="s">
        <v>665</v>
      </c>
      <c r="C18" s="388"/>
      <c r="D18" s="388"/>
      <c r="E18" s="388"/>
      <c r="F18" s="410"/>
      <c r="G18" s="410"/>
      <c r="H18" s="410"/>
      <c r="I18" s="410"/>
      <c r="J18" s="411"/>
      <c r="K18" s="285" t="s">
        <v>24</v>
      </c>
      <c r="L18" s="300">
        <f>Working!L700</f>
        <v>0</v>
      </c>
      <c r="M18" s="300">
        <f>Working!M700</f>
        <v>0</v>
      </c>
      <c r="N18" s="300">
        <f>Working!N700</f>
        <v>0</v>
      </c>
      <c r="O18" s="285" t="s">
        <v>264</v>
      </c>
    </row>
    <row r="19" spans="1:15" s="53" customFormat="1" ht="34.5" customHeight="1" x14ac:dyDescent="0.2">
      <c r="A19" s="281"/>
      <c r="B19" s="383">
        <f>Working!B701</f>
        <v>0</v>
      </c>
      <c r="C19" s="740"/>
      <c r="D19" s="740"/>
      <c r="E19" s="740"/>
      <c r="F19" s="740"/>
      <c r="G19" s="740"/>
      <c r="H19" s="740"/>
      <c r="I19" s="740"/>
      <c r="J19" s="740"/>
      <c r="K19" s="740"/>
      <c r="L19" s="740"/>
      <c r="M19" s="740"/>
      <c r="N19" s="740"/>
      <c r="O19" s="741"/>
    </row>
    <row r="20" spans="1:15" s="53" customFormat="1" ht="27.75" customHeight="1" x14ac:dyDescent="0.2">
      <c r="A20" s="159" t="s">
        <v>666</v>
      </c>
      <c r="B20" s="380" t="s">
        <v>667</v>
      </c>
      <c r="C20" s="388"/>
      <c r="D20" s="388"/>
      <c r="E20" s="388"/>
      <c r="F20" s="410"/>
      <c r="G20" s="410"/>
      <c r="H20" s="410"/>
      <c r="I20" s="410"/>
      <c r="J20" s="411"/>
      <c r="K20" s="285" t="s">
        <v>24</v>
      </c>
      <c r="L20" s="300">
        <f>Working!L702</f>
        <v>0</v>
      </c>
      <c r="M20" s="300">
        <f>Working!M702</f>
        <v>0</v>
      </c>
      <c r="N20" s="300">
        <f>Working!N702</f>
        <v>0</v>
      </c>
      <c r="O20" s="285" t="s">
        <v>661</v>
      </c>
    </row>
    <row r="21" spans="1:15" s="53" customFormat="1" ht="35.25" customHeight="1" x14ac:dyDescent="0.2">
      <c r="A21" s="281"/>
      <c r="B21" s="383">
        <f>Working!B703</f>
        <v>0</v>
      </c>
      <c r="C21" s="740"/>
      <c r="D21" s="740"/>
      <c r="E21" s="740"/>
      <c r="F21" s="740"/>
      <c r="G21" s="740"/>
      <c r="H21" s="740"/>
      <c r="I21" s="740"/>
      <c r="J21" s="740"/>
      <c r="K21" s="740"/>
      <c r="L21" s="740"/>
      <c r="M21" s="740"/>
      <c r="N21" s="740"/>
      <c r="O21" s="741"/>
    </row>
    <row r="22" spans="1:15" s="53" customFormat="1" ht="71.25" customHeight="1" x14ac:dyDescent="0.2">
      <c r="A22" s="159" t="s">
        <v>668</v>
      </c>
      <c r="B22" s="380" t="s">
        <v>669</v>
      </c>
      <c r="C22" s="388"/>
      <c r="D22" s="388"/>
      <c r="E22" s="388"/>
      <c r="F22" s="410"/>
      <c r="G22" s="410"/>
      <c r="H22" s="410"/>
      <c r="I22" s="410"/>
      <c r="J22" s="411"/>
      <c r="K22" s="285" t="s">
        <v>24</v>
      </c>
      <c r="L22" s="300">
        <f>Working!L704</f>
        <v>0</v>
      </c>
      <c r="M22" s="300">
        <f>Working!M704</f>
        <v>0</v>
      </c>
      <c r="N22" s="300">
        <f>Working!N704</f>
        <v>0</v>
      </c>
      <c r="O22" s="285" t="s">
        <v>264</v>
      </c>
    </row>
    <row r="23" spans="1:15" s="53" customFormat="1" ht="39.75" customHeight="1" x14ac:dyDescent="0.2">
      <c r="A23" s="281"/>
      <c r="B23" s="383">
        <f>Working!B705</f>
        <v>0</v>
      </c>
      <c r="C23" s="740"/>
      <c r="D23" s="740"/>
      <c r="E23" s="740"/>
      <c r="F23" s="740"/>
      <c r="G23" s="740"/>
      <c r="H23" s="740"/>
      <c r="I23" s="740"/>
      <c r="J23" s="740"/>
      <c r="K23" s="740"/>
      <c r="L23" s="740"/>
      <c r="M23" s="740"/>
      <c r="N23" s="740"/>
      <c r="O23" s="741"/>
    </row>
    <row r="24" spans="1:15" s="53" customFormat="1" ht="18.75" x14ac:dyDescent="0.2">
      <c r="A24" s="459" t="s">
        <v>645</v>
      </c>
      <c r="B24" s="459"/>
      <c r="C24" s="459"/>
      <c r="D24" s="459"/>
      <c r="E24" s="459"/>
      <c r="F24" s="459"/>
      <c r="G24" s="459"/>
      <c r="H24" s="459"/>
      <c r="I24" s="459"/>
      <c r="J24" s="459"/>
      <c r="K24" s="459"/>
      <c r="L24" s="459"/>
      <c r="M24" s="459"/>
      <c r="N24" s="459"/>
      <c r="O24" s="284"/>
    </row>
    <row r="25" spans="1:15" s="53" customFormat="1" ht="15" x14ac:dyDescent="0.25">
      <c r="A25" s="578" t="s">
        <v>27</v>
      </c>
      <c r="B25" s="579"/>
      <c r="C25" s="579"/>
      <c r="D25" s="579"/>
      <c r="E25" s="579"/>
      <c r="F25" s="579"/>
      <c r="G25" s="579"/>
      <c r="H25" s="579"/>
      <c r="I25" s="579"/>
      <c r="J25" s="580"/>
      <c r="K25" s="128" t="s">
        <v>26</v>
      </c>
      <c r="L25" s="286" t="s">
        <v>9</v>
      </c>
      <c r="M25" s="286" t="s">
        <v>25</v>
      </c>
      <c r="N25" s="286" t="s">
        <v>24</v>
      </c>
      <c r="O25" s="286" t="s">
        <v>23</v>
      </c>
    </row>
    <row r="26" spans="1:15" s="53" customFormat="1" ht="29.25" customHeight="1" x14ac:dyDescent="0.2">
      <c r="A26" s="159" t="s">
        <v>670</v>
      </c>
      <c r="B26" s="380" t="s">
        <v>671</v>
      </c>
      <c r="C26" s="388"/>
      <c r="D26" s="388"/>
      <c r="E26" s="388"/>
      <c r="F26" s="410"/>
      <c r="G26" s="410"/>
      <c r="H26" s="410"/>
      <c r="I26" s="410"/>
      <c r="J26" s="411"/>
      <c r="K26" s="285" t="s">
        <v>24</v>
      </c>
      <c r="L26" s="300">
        <f>Working!L708</f>
        <v>0</v>
      </c>
      <c r="M26" s="300">
        <f>Working!M708</f>
        <v>0</v>
      </c>
      <c r="N26" s="300">
        <f>Working!N708</f>
        <v>0</v>
      </c>
      <c r="O26" s="285" t="s">
        <v>265</v>
      </c>
    </row>
    <row r="27" spans="1:15" s="53" customFormat="1" ht="26.25" customHeight="1" x14ac:dyDescent="0.2">
      <c r="A27" s="281"/>
      <c r="B27" s="383">
        <f>Working!B709</f>
        <v>0</v>
      </c>
      <c r="C27" s="740"/>
      <c r="D27" s="740"/>
      <c r="E27" s="740"/>
      <c r="F27" s="740"/>
      <c r="G27" s="740"/>
      <c r="H27" s="740"/>
      <c r="I27" s="740"/>
      <c r="J27" s="740"/>
      <c r="K27" s="740"/>
      <c r="L27" s="740"/>
      <c r="M27" s="740"/>
      <c r="N27" s="740"/>
      <c r="O27" s="741"/>
    </row>
    <row r="28" spans="1:15" s="53" customFormat="1" ht="32.25" customHeight="1" x14ac:dyDescent="0.2">
      <c r="A28" s="159" t="s">
        <v>672</v>
      </c>
      <c r="B28" s="380" t="s">
        <v>673</v>
      </c>
      <c r="C28" s="388"/>
      <c r="D28" s="388"/>
      <c r="E28" s="388"/>
      <c r="F28" s="410"/>
      <c r="G28" s="410"/>
      <c r="H28" s="410"/>
      <c r="I28" s="410"/>
      <c r="J28" s="411"/>
      <c r="K28" s="285" t="s">
        <v>24</v>
      </c>
      <c r="L28" s="300">
        <f>Working!L710</f>
        <v>0</v>
      </c>
      <c r="M28" s="300">
        <f>Working!M710</f>
        <v>0</v>
      </c>
      <c r="N28" s="300">
        <f>Working!N710</f>
        <v>0</v>
      </c>
      <c r="O28" s="285" t="s">
        <v>265</v>
      </c>
    </row>
    <row r="29" spans="1:15" s="53" customFormat="1" ht="32.25" customHeight="1" x14ac:dyDescent="0.2">
      <c r="A29" s="281"/>
      <c r="B29" s="383">
        <f>Working!B711</f>
        <v>0</v>
      </c>
      <c r="C29" s="740"/>
      <c r="D29" s="740"/>
      <c r="E29" s="740"/>
      <c r="F29" s="740"/>
      <c r="G29" s="740"/>
      <c r="H29" s="740"/>
      <c r="I29" s="740"/>
      <c r="J29" s="740"/>
      <c r="K29" s="740"/>
      <c r="L29" s="740"/>
      <c r="M29" s="740"/>
      <c r="N29" s="740"/>
      <c r="O29" s="741"/>
    </row>
    <row r="30" spans="1:15" s="53" customFormat="1" ht="20.25" x14ac:dyDescent="0.3">
      <c r="A30" s="742" t="s">
        <v>674</v>
      </c>
      <c r="B30" s="742"/>
      <c r="C30" s="742"/>
      <c r="D30" s="742"/>
      <c r="E30" s="742"/>
      <c r="F30" s="742"/>
      <c r="G30" s="742"/>
      <c r="H30" s="742"/>
      <c r="I30" s="742"/>
      <c r="J30" s="742"/>
      <c r="K30" s="742"/>
      <c r="L30" s="742"/>
      <c r="M30" s="742"/>
      <c r="N30" s="742"/>
      <c r="O30" s="284"/>
    </row>
    <row r="31" spans="1:15" s="53" customFormat="1" ht="14.25" x14ac:dyDescent="0.2">
      <c r="A31" s="392" t="s">
        <v>27</v>
      </c>
      <c r="B31" s="393"/>
      <c r="C31" s="393"/>
      <c r="D31" s="393"/>
      <c r="E31" s="393"/>
      <c r="F31" s="393"/>
      <c r="G31" s="393"/>
      <c r="H31" s="393"/>
      <c r="I31" s="393"/>
      <c r="J31" s="394"/>
      <c r="K31" s="128" t="s">
        <v>26</v>
      </c>
      <c r="L31" s="286" t="s">
        <v>9</v>
      </c>
      <c r="M31" s="286" t="s">
        <v>25</v>
      </c>
      <c r="N31" s="286" t="s">
        <v>24</v>
      </c>
      <c r="O31" s="286" t="s">
        <v>23</v>
      </c>
    </row>
    <row r="32" spans="1:15" s="53" customFormat="1" ht="33.75" customHeight="1" x14ac:dyDescent="0.2">
      <c r="A32" s="159" t="s">
        <v>675</v>
      </c>
      <c r="B32" s="380" t="s">
        <v>676</v>
      </c>
      <c r="C32" s="388"/>
      <c r="D32" s="388"/>
      <c r="E32" s="388"/>
      <c r="F32" s="410"/>
      <c r="G32" s="410"/>
      <c r="H32" s="410"/>
      <c r="I32" s="410"/>
      <c r="J32" s="411"/>
      <c r="K32" s="285" t="s">
        <v>24</v>
      </c>
      <c r="L32" s="300">
        <f>Working!L714</f>
        <v>0</v>
      </c>
      <c r="M32" s="300">
        <f>Working!M714</f>
        <v>0</v>
      </c>
      <c r="N32" s="300">
        <f>Working!N714</f>
        <v>0</v>
      </c>
      <c r="O32" s="285" t="s">
        <v>661</v>
      </c>
    </row>
    <row r="33" spans="1:23" s="53" customFormat="1" ht="25.5" customHeight="1" x14ac:dyDescent="0.2">
      <c r="A33" s="281"/>
      <c r="B33" s="383">
        <f>Working!B715</f>
        <v>0</v>
      </c>
      <c r="C33" s="740"/>
      <c r="D33" s="740"/>
      <c r="E33" s="740"/>
      <c r="F33" s="740"/>
      <c r="G33" s="740"/>
      <c r="H33" s="740"/>
      <c r="I33" s="740"/>
      <c r="J33" s="740"/>
      <c r="K33" s="740"/>
      <c r="L33" s="740"/>
      <c r="M33" s="740"/>
      <c r="N33" s="740"/>
      <c r="O33" s="741"/>
    </row>
    <row r="34" spans="1:23" s="53" customFormat="1" ht="33" customHeight="1" x14ac:dyDescent="0.2">
      <c r="A34" s="159" t="s">
        <v>677</v>
      </c>
      <c r="B34" s="380" t="s">
        <v>678</v>
      </c>
      <c r="C34" s="388"/>
      <c r="D34" s="388"/>
      <c r="E34" s="388"/>
      <c r="F34" s="410"/>
      <c r="G34" s="410"/>
      <c r="H34" s="410"/>
      <c r="I34" s="410"/>
      <c r="J34" s="411"/>
      <c r="K34" s="285" t="s">
        <v>24</v>
      </c>
      <c r="L34" s="300">
        <f>Working!L716</f>
        <v>0</v>
      </c>
      <c r="M34" s="300">
        <f>Working!M716</f>
        <v>0</v>
      </c>
      <c r="N34" s="300">
        <f>Working!N716</f>
        <v>0</v>
      </c>
      <c r="O34" s="285" t="s">
        <v>264</v>
      </c>
      <c r="R34" s="18"/>
    </row>
    <row r="35" spans="1:23" s="53" customFormat="1" ht="32.25" customHeight="1" x14ac:dyDescent="0.2">
      <c r="A35" s="281"/>
      <c r="B35" s="383">
        <f>Working!B717</f>
        <v>0</v>
      </c>
      <c r="C35" s="740"/>
      <c r="D35" s="740"/>
      <c r="E35" s="740"/>
      <c r="F35" s="740"/>
      <c r="G35" s="740"/>
      <c r="H35" s="740"/>
      <c r="I35" s="740"/>
      <c r="J35" s="740"/>
      <c r="K35" s="740"/>
      <c r="L35" s="740"/>
      <c r="M35" s="740"/>
      <c r="N35" s="740"/>
      <c r="O35" s="741"/>
    </row>
    <row r="36" spans="1:23" s="53" customFormat="1" ht="45.75" customHeight="1" x14ac:dyDescent="0.2">
      <c r="A36" s="159" t="s">
        <v>679</v>
      </c>
      <c r="B36" s="380" t="s">
        <v>680</v>
      </c>
      <c r="C36" s="388"/>
      <c r="D36" s="388"/>
      <c r="E36" s="388"/>
      <c r="F36" s="410"/>
      <c r="G36" s="410"/>
      <c r="H36" s="410"/>
      <c r="I36" s="410"/>
      <c r="J36" s="411"/>
      <c r="K36" s="285" t="s">
        <v>24</v>
      </c>
      <c r="L36" s="300">
        <f>Working!L718</f>
        <v>0</v>
      </c>
      <c r="M36" s="300">
        <f>Working!M718</f>
        <v>0</v>
      </c>
      <c r="N36" s="300">
        <f>Working!N718</f>
        <v>0</v>
      </c>
      <c r="O36" s="285" t="s">
        <v>264</v>
      </c>
      <c r="U36" s="18"/>
      <c r="W36" s="18"/>
    </row>
    <row r="37" spans="1:23" s="53" customFormat="1" ht="30" customHeight="1" x14ac:dyDescent="0.2">
      <c r="A37" s="281"/>
      <c r="B37" s="383">
        <f>Working!B719</f>
        <v>0</v>
      </c>
      <c r="C37" s="740"/>
      <c r="D37" s="740"/>
      <c r="E37" s="740"/>
      <c r="F37" s="740"/>
      <c r="G37" s="740"/>
      <c r="H37" s="740"/>
      <c r="I37" s="740"/>
      <c r="J37" s="740"/>
      <c r="K37" s="740"/>
      <c r="L37" s="740"/>
      <c r="M37" s="740"/>
      <c r="N37" s="740"/>
      <c r="O37" s="741"/>
      <c r="U37" s="18"/>
      <c r="W37" s="18"/>
    </row>
    <row r="38" spans="1:23" s="53" customFormat="1" ht="36.75" customHeight="1" x14ac:dyDescent="0.2">
      <c r="A38" s="159" t="s">
        <v>681</v>
      </c>
      <c r="B38" s="380" t="s">
        <v>647</v>
      </c>
      <c r="C38" s="388"/>
      <c r="D38" s="388"/>
      <c r="E38" s="388"/>
      <c r="F38" s="410"/>
      <c r="G38" s="410"/>
      <c r="H38" s="410"/>
      <c r="I38" s="410"/>
      <c r="J38" s="411"/>
      <c r="K38" s="285" t="s">
        <v>24</v>
      </c>
      <c r="L38" s="300">
        <f>Working!L720</f>
        <v>0</v>
      </c>
      <c r="M38" s="300">
        <f>Working!M720</f>
        <v>0</v>
      </c>
      <c r="N38" s="300">
        <f>Working!N720</f>
        <v>0</v>
      </c>
      <c r="O38" s="285" t="s">
        <v>264</v>
      </c>
      <c r="W38" s="18"/>
    </row>
    <row r="39" spans="1:23" s="53" customFormat="1" ht="46.5" customHeight="1" x14ac:dyDescent="0.2">
      <c r="A39" s="281"/>
      <c r="B39" s="383">
        <f>Working!B721</f>
        <v>0</v>
      </c>
      <c r="C39" s="740"/>
      <c r="D39" s="740"/>
      <c r="E39" s="740"/>
      <c r="F39" s="740"/>
      <c r="G39" s="740"/>
      <c r="H39" s="740"/>
      <c r="I39" s="740"/>
      <c r="J39" s="740"/>
      <c r="K39" s="740"/>
      <c r="L39" s="740"/>
      <c r="M39" s="740"/>
      <c r="N39" s="740"/>
      <c r="O39" s="741"/>
      <c r="W39" s="18"/>
    </row>
    <row r="40" spans="1:23" s="53" customFormat="1" x14ac:dyDescent="0.2">
      <c r="A40" s="581"/>
      <c r="B40" s="581"/>
      <c r="C40" s="581"/>
      <c r="D40" s="581"/>
      <c r="E40" s="581"/>
      <c r="F40" s="581"/>
      <c r="G40" s="581"/>
      <c r="H40" s="581"/>
      <c r="I40" s="581"/>
      <c r="J40" s="581"/>
      <c r="K40" s="581"/>
      <c r="L40" s="581"/>
      <c r="M40" s="581"/>
      <c r="N40" s="581"/>
      <c r="O40" s="284"/>
    </row>
    <row r="41" spans="1:23" s="53" customFormat="1" ht="15.75" x14ac:dyDescent="0.2">
      <c r="A41" s="559" t="s">
        <v>682</v>
      </c>
      <c r="B41" s="560"/>
      <c r="C41" s="560"/>
      <c r="D41" s="522"/>
      <c r="E41" s="522"/>
      <c r="F41" s="522"/>
      <c r="G41" s="522"/>
      <c r="H41" s="522"/>
      <c r="I41" s="522"/>
      <c r="J41" s="522"/>
      <c r="K41" s="522"/>
      <c r="L41" s="522"/>
      <c r="M41" s="522"/>
      <c r="N41" s="522"/>
      <c r="O41" s="743"/>
    </row>
    <row r="42" spans="1:23" s="53" customFormat="1" ht="46.5" customHeight="1" x14ac:dyDescent="0.2">
      <c r="A42" s="744" t="s">
        <v>408</v>
      </c>
      <c r="B42" s="745"/>
      <c r="C42" s="745"/>
      <c r="D42" s="745"/>
      <c r="E42" s="745"/>
      <c r="F42" s="745"/>
      <c r="G42" s="745"/>
      <c r="H42" s="745"/>
      <c r="I42" s="745"/>
      <c r="J42" s="745"/>
      <c r="K42" s="745"/>
      <c r="L42" s="745"/>
      <c r="M42" s="745"/>
      <c r="N42" s="745"/>
      <c r="O42" s="746"/>
    </row>
    <row r="43" spans="1:23" s="53" customFormat="1" ht="48" customHeight="1" x14ac:dyDescent="0.2">
      <c r="A43" s="744"/>
      <c r="B43" s="745"/>
      <c r="C43" s="745"/>
      <c r="D43" s="745"/>
      <c r="E43" s="745"/>
      <c r="F43" s="745"/>
      <c r="G43" s="745"/>
      <c r="H43" s="745"/>
      <c r="I43" s="745"/>
      <c r="J43" s="745"/>
      <c r="K43" s="745"/>
      <c r="L43" s="745"/>
      <c r="M43" s="745"/>
      <c r="N43" s="745"/>
      <c r="O43" s="746"/>
      <c r="Q43" s="18"/>
    </row>
    <row r="44" spans="1:23" s="53" customFormat="1" ht="45" customHeight="1" x14ac:dyDescent="0.2">
      <c r="A44" s="744"/>
      <c r="B44" s="745"/>
      <c r="C44" s="745"/>
      <c r="D44" s="745"/>
      <c r="E44" s="745"/>
      <c r="F44" s="745"/>
      <c r="G44" s="745"/>
      <c r="H44" s="745"/>
      <c r="I44" s="745"/>
      <c r="J44" s="745"/>
      <c r="K44" s="745"/>
      <c r="L44" s="745"/>
      <c r="M44" s="745"/>
      <c r="N44" s="745"/>
      <c r="O44" s="746"/>
    </row>
    <row r="45" spans="1:23" s="53" customFormat="1" ht="45.75" customHeight="1" x14ac:dyDescent="0.2">
      <c r="A45" s="744"/>
      <c r="B45" s="745"/>
      <c r="C45" s="745"/>
      <c r="D45" s="745"/>
      <c r="E45" s="745"/>
      <c r="F45" s="745"/>
      <c r="G45" s="745"/>
      <c r="H45" s="745"/>
      <c r="I45" s="745"/>
      <c r="J45" s="745"/>
      <c r="K45" s="745"/>
      <c r="L45" s="745"/>
      <c r="M45" s="745"/>
      <c r="N45" s="745"/>
      <c r="O45" s="746"/>
    </row>
    <row r="46" spans="1:23" s="53" customFormat="1" ht="40.5" customHeight="1" x14ac:dyDescent="0.2">
      <c r="A46" s="744"/>
      <c r="B46" s="745"/>
      <c r="C46" s="745"/>
      <c r="D46" s="745"/>
      <c r="E46" s="745"/>
      <c r="F46" s="745"/>
      <c r="G46" s="745"/>
      <c r="H46" s="745"/>
      <c r="I46" s="745"/>
      <c r="J46" s="745"/>
      <c r="K46" s="745"/>
      <c r="L46" s="745"/>
      <c r="M46" s="745"/>
      <c r="N46" s="745"/>
      <c r="O46" s="746"/>
    </row>
    <row r="47" spans="1:23" s="53" customFormat="1" ht="45.75" customHeight="1" x14ac:dyDescent="0.2">
      <c r="A47" s="747" t="s">
        <v>408</v>
      </c>
      <c r="B47" s="747"/>
      <c r="C47" s="747"/>
      <c r="D47" s="747"/>
      <c r="E47" s="747"/>
      <c r="F47" s="747"/>
      <c r="G47" s="747"/>
      <c r="H47" s="747"/>
      <c r="I47" s="747"/>
      <c r="J47" s="747"/>
      <c r="K47" s="747"/>
      <c r="L47" s="747"/>
      <c r="M47" s="747"/>
      <c r="N47" s="747"/>
      <c r="O47" s="747"/>
    </row>
    <row r="48" spans="1:23" x14ac:dyDescent="0.2">
      <c r="A48" s="284"/>
      <c r="B48" s="284"/>
      <c r="C48" s="284"/>
      <c r="D48" s="284"/>
      <c r="E48" s="284"/>
      <c r="F48" s="284"/>
      <c r="G48" s="284"/>
      <c r="H48" s="284"/>
      <c r="I48" s="284"/>
      <c r="J48" s="284"/>
      <c r="K48" s="284"/>
      <c r="L48" s="284"/>
      <c r="M48" s="284"/>
      <c r="N48" s="284"/>
      <c r="O48" s="284"/>
    </row>
    <row r="49" spans="1:15" s="53" customFormat="1" ht="30" customHeight="1" x14ac:dyDescent="0.2">
      <c r="A49" s="748" t="s">
        <v>683</v>
      </c>
      <c r="B49" s="748"/>
      <c r="C49" s="748"/>
      <c r="D49" s="748"/>
      <c r="E49" s="748"/>
      <c r="F49" s="748"/>
      <c r="G49" s="748"/>
      <c r="H49" s="748"/>
      <c r="I49" s="748"/>
      <c r="J49" s="748"/>
      <c r="K49" s="748"/>
      <c r="L49" s="748"/>
      <c r="M49" s="748"/>
      <c r="N49" s="748"/>
      <c r="O49" s="284"/>
    </row>
    <row r="50" spans="1:15" s="53" customFormat="1" x14ac:dyDescent="0.2">
      <c r="A50" s="589"/>
      <c r="B50" s="589"/>
      <c r="C50" s="589"/>
      <c r="D50" s="589"/>
      <c r="E50" s="589"/>
      <c r="F50" s="589"/>
      <c r="G50" s="589"/>
      <c r="H50" s="589"/>
      <c r="I50" s="589"/>
      <c r="J50" s="589"/>
      <c r="K50" s="589"/>
      <c r="L50" s="589"/>
      <c r="M50" s="589"/>
      <c r="N50" s="589"/>
      <c r="O50" s="284"/>
    </row>
    <row r="51" spans="1:15" s="53" customFormat="1" ht="25.5" customHeight="1" x14ac:dyDescent="0.25">
      <c r="A51" s="749"/>
      <c r="B51" s="749"/>
      <c r="C51" s="750"/>
      <c r="D51" s="203" t="str">
        <f>IF((COUNTIF(L12:L38,"X")+COUNTIF(N12:N38,"X"))=11,"✓","")</f>
        <v/>
      </c>
      <c r="E51" s="309" t="s">
        <v>257</v>
      </c>
      <c r="F51" s="604"/>
      <c r="G51" s="605"/>
      <c r="H51" s="203" t="str">
        <f>IF(COUNTIF(M12:M38, "X")&gt;0, "✓", "")</f>
        <v/>
      </c>
      <c r="I51" s="585" t="s">
        <v>256</v>
      </c>
      <c r="J51" s="751"/>
      <c r="K51" s="625"/>
      <c r="L51" s="625"/>
      <c r="M51" s="625"/>
      <c r="N51" s="625"/>
      <c r="O51" s="299"/>
    </row>
    <row r="52" spans="1:15" s="53" customFormat="1" x14ac:dyDescent="0.2">
      <c r="A52" s="624"/>
      <c r="B52" s="624"/>
      <c r="C52" s="624"/>
      <c r="D52" s="624"/>
      <c r="E52" s="624"/>
      <c r="F52" s="624"/>
      <c r="G52" s="624"/>
      <c r="H52" s="624"/>
      <c r="I52" s="624"/>
      <c r="J52" s="624"/>
      <c r="K52" s="624"/>
      <c r="L52" s="624"/>
      <c r="M52" s="624"/>
      <c r="N52" s="624"/>
    </row>
    <row r="53" spans="1:15" s="53" customFormat="1" x14ac:dyDescent="0.2">
      <c r="A53" s="752" t="s">
        <v>309</v>
      </c>
      <c r="B53" s="418"/>
      <c r="C53" s="418"/>
      <c r="D53" s="418"/>
      <c r="E53" s="418"/>
      <c r="F53" s="418"/>
      <c r="G53" s="418"/>
      <c r="H53" s="418"/>
      <c r="I53" s="418"/>
      <c r="J53" s="418"/>
      <c r="K53" s="418"/>
      <c r="L53" s="418"/>
      <c r="M53" s="418"/>
      <c r="N53" s="753"/>
    </row>
    <row r="54" spans="1:15" s="53" customFormat="1" x14ac:dyDescent="0.2">
      <c r="A54" s="754" t="s">
        <v>310</v>
      </c>
      <c r="B54" s="537"/>
      <c r="C54" s="537"/>
      <c r="D54" s="537"/>
      <c r="E54" s="537"/>
      <c r="F54" s="537"/>
      <c r="G54" s="537"/>
      <c r="H54" s="537"/>
      <c r="I54" s="537"/>
      <c r="J54" s="537"/>
      <c r="K54" s="537"/>
      <c r="L54" s="537"/>
      <c r="M54" s="537"/>
      <c r="N54" s="755"/>
    </row>
    <row r="55" spans="1:15" s="53" customFormat="1" x14ac:dyDescent="0.2">
      <c r="A55" s="754" t="s">
        <v>311</v>
      </c>
      <c r="B55" s="537"/>
      <c r="C55" s="537"/>
      <c r="D55" s="537"/>
      <c r="E55" s="537"/>
      <c r="F55" s="537"/>
      <c r="G55" s="537"/>
      <c r="H55" s="537"/>
      <c r="I55" s="537"/>
      <c r="J55" s="537"/>
      <c r="K55" s="537"/>
      <c r="L55" s="537"/>
      <c r="M55" s="537"/>
      <c r="N55" s="755"/>
    </row>
    <row r="56" spans="1:15" s="53" customFormat="1" x14ac:dyDescent="0.2">
      <c r="A56" s="756" t="s">
        <v>322</v>
      </c>
      <c r="B56" s="624"/>
      <c r="C56" s="624"/>
      <c r="D56" s="624"/>
      <c r="E56" s="624"/>
      <c r="F56" s="624"/>
      <c r="G56" s="624"/>
      <c r="H56" s="624"/>
      <c r="I56" s="624"/>
      <c r="J56" s="624"/>
      <c r="K56" s="624"/>
      <c r="L56" s="624"/>
      <c r="M56" s="624"/>
      <c r="N56" s="757"/>
    </row>
  </sheetData>
  <sheetProtection algorithmName="SHA-512" hashValue="sJejAOoI/2FY1DbQfqFaopJOKt+3egtIs9/URjFoEMJFBTfINhFz4lDDUavHHCmXpUal0254Q1vczl/dgW489A==" saltValue="0Aea5TW2FVx8tdmantP5Zg==" spinCount="100000" sheet="1" objects="1" scenarios="1"/>
  <protectedRanges>
    <protectedRange sqref="L13:M13 L15:M15 L19:M19 L21:M21 L23:M23 L27:M27 L29:M29 L33:M33 L35:M35 L37:M37 L39:M39" name="Range1_25_7_10_10_15"/>
  </protectedRanges>
  <mergeCells count="58">
    <mergeCell ref="A52:N52"/>
    <mergeCell ref="A53:N53"/>
    <mergeCell ref="A54:N54"/>
    <mergeCell ref="A55:N55"/>
    <mergeCell ref="A56:N56"/>
    <mergeCell ref="A49:N49"/>
    <mergeCell ref="A50:N50"/>
    <mergeCell ref="A51:C51"/>
    <mergeCell ref="F51:G51"/>
    <mergeCell ref="I51:J51"/>
    <mergeCell ref="K51:N51"/>
    <mergeCell ref="A43:O43"/>
    <mergeCell ref="A44:O44"/>
    <mergeCell ref="A45:O45"/>
    <mergeCell ref="A46:O46"/>
    <mergeCell ref="A47:O47"/>
    <mergeCell ref="B38:J38"/>
    <mergeCell ref="B39:O39"/>
    <mergeCell ref="A40:N40"/>
    <mergeCell ref="A41:O41"/>
    <mergeCell ref="A42:O42"/>
    <mergeCell ref="B34:J34"/>
    <mergeCell ref="B35:O35"/>
    <mergeCell ref="B36:J36"/>
    <mergeCell ref="B37:O37"/>
    <mergeCell ref="A31:J31"/>
    <mergeCell ref="B32:J32"/>
    <mergeCell ref="B33:O33"/>
    <mergeCell ref="B28:J28"/>
    <mergeCell ref="B29:O29"/>
    <mergeCell ref="A30:N30"/>
    <mergeCell ref="A25:J25"/>
    <mergeCell ref="B26:J26"/>
    <mergeCell ref="B27:O27"/>
    <mergeCell ref="B22:J22"/>
    <mergeCell ref="B23:O23"/>
    <mergeCell ref="A24:N24"/>
    <mergeCell ref="B19:O19"/>
    <mergeCell ref="B20:J20"/>
    <mergeCell ref="B21:O21"/>
    <mergeCell ref="A16:N16"/>
    <mergeCell ref="A17:J17"/>
    <mergeCell ref="B18:J18"/>
    <mergeCell ref="B13:O13"/>
    <mergeCell ref="B14:J14"/>
    <mergeCell ref="B15:O15"/>
    <mergeCell ref="A10:N10"/>
    <mergeCell ref="A11:J11"/>
    <mergeCell ref="B12:J12"/>
    <mergeCell ref="A1:N1"/>
    <mergeCell ref="A2:N2"/>
    <mergeCell ref="A4:N4"/>
    <mergeCell ref="A5:N5"/>
    <mergeCell ref="A6:N6"/>
    <mergeCell ref="A7:N7"/>
    <mergeCell ref="A8:N8"/>
    <mergeCell ref="A3:N3"/>
    <mergeCell ref="A9:O9"/>
  </mergeCells>
  <conditionalFormatting sqref="L16:O16">
    <cfRule type="duplicateValues" dxfId="60" priority="66"/>
  </conditionalFormatting>
  <conditionalFormatting sqref="L24:O24">
    <cfRule type="duplicateValues" dxfId="59" priority="65"/>
  </conditionalFormatting>
  <conditionalFormatting sqref="C17:J17">
    <cfRule type="expression" dxfId="58" priority="64">
      <formula>AND(OR(M16&gt;0, N16&gt;0, O16&gt;0), B17=0)</formula>
    </cfRule>
  </conditionalFormatting>
  <conditionalFormatting sqref="C25:J25">
    <cfRule type="expression" dxfId="57" priority="63">
      <formula>AND(OR(M24&gt;0, N24&gt;0, O24&gt;0), B25=0)</formula>
    </cfRule>
  </conditionalFormatting>
  <conditionalFormatting sqref="B13:O13">
    <cfRule type="expression" dxfId="56" priority="62">
      <formula>AND(OR(M12&gt;0, N12&gt;0), B13=0)</formula>
    </cfRule>
  </conditionalFormatting>
  <conditionalFormatting sqref="L12:N12">
    <cfRule type="expression" dxfId="55" priority="61">
      <formula>OR(AND($L12&gt;0,$M12&gt;0), AND($M12&gt;0,$N12&gt;0), AND($L12&gt;0, $N12&gt;0))</formula>
    </cfRule>
  </conditionalFormatting>
  <conditionalFormatting sqref="L14">
    <cfRule type="expression" dxfId="54" priority="40">
      <formula>OR(AND($L14&gt;0,$M14&gt;0), AND($M14&gt;0,$N14&gt;0), AND($L14&gt;0, $N14&gt;0))</formula>
    </cfRule>
  </conditionalFormatting>
  <conditionalFormatting sqref="M14">
    <cfRule type="expression" dxfId="53" priority="39">
      <formula>OR(AND($L14&gt;0,$M14&gt;0), AND($M14&gt;0,$N14&gt;0), AND($L14&gt;0, $N14&gt;0))</formula>
    </cfRule>
  </conditionalFormatting>
  <conditionalFormatting sqref="N14">
    <cfRule type="expression" dxfId="52" priority="38">
      <formula>OR(AND($L14&gt;0,$M14&gt;0), AND($M14&gt;0,$N14&gt;0), AND($L14&gt;0, $N14&gt;0))</formula>
    </cfRule>
  </conditionalFormatting>
  <conditionalFormatting sqref="L18">
    <cfRule type="expression" dxfId="51" priority="37">
      <formula>OR(AND($L18&gt;0,$M18&gt;0), AND($M18&gt;0,$N18&gt;0), AND($L18&gt;0, $N18&gt;0))</formula>
    </cfRule>
  </conditionalFormatting>
  <conditionalFormatting sqref="M18">
    <cfRule type="expression" dxfId="50" priority="36">
      <formula>OR(AND($L18&gt;0,$M18&gt;0), AND($M18&gt;0,$N18&gt;0), AND($L18&gt;0, $N18&gt;0))</formula>
    </cfRule>
  </conditionalFormatting>
  <conditionalFormatting sqref="N18">
    <cfRule type="expression" dxfId="49" priority="35">
      <formula>OR(AND($L18&gt;0,$M18&gt;0), AND($M18&gt;0,$N18&gt;0), AND($L18&gt;0, $N18&gt;0))</formula>
    </cfRule>
  </conditionalFormatting>
  <conditionalFormatting sqref="L20">
    <cfRule type="expression" dxfId="48" priority="34">
      <formula>OR(AND($L20&gt;0,$M20&gt;0), AND($M20&gt;0,$N20&gt;0), AND($L20&gt;0, $N20&gt;0))</formula>
    </cfRule>
  </conditionalFormatting>
  <conditionalFormatting sqref="M20">
    <cfRule type="expression" dxfId="47" priority="33">
      <formula>OR(AND($L20&gt;0,$M20&gt;0), AND($M20&gt;0,$N20&gt;0), AND($L20&gt;0, $N20&gt;0))</formula>
    </cfRule>
  </conditionalFormatting>
  <conditionalFormatting sqref="N20">
    <cfRule type="expression" dxfId="46" priority="32">
      <formula>OR(AND($L20&gt;0,$M20&gt;0), AND($M20&gt;0,$N20&gt;0), AND($L20&gt;0, $N20&gt;0))</formula>
    </cfRule>
  </conditionalFormatting>
  <conditionalFormatting sqref="L22">
    <cfRule type="expression" dxfId="45" priority="31">
      <formula>OR(AND($L22&gt;0,$M22&gt;0), AND($M22&gt;0,$N22&gt;0), AND($L22&gt;0, $N22&gt;0))</formula>
    </cfRule>
  </conditionalFormatting>
  <conditionalFormatting sqref="M22">
    <cfRule type="expression" dxfId="44" priority="30">
      <formula>OR(AND($L22&gt;0,$M22&gt;0), AND($M22&gt;0,$N22&gt;0), AND($L22&gt;0, $N22&gt;0))</formula>
    </cfRule>
  </conditionalFormatting>
  <conditionalFormatting sqref="N22">
    <cfRule type="expression" dxfId="43" priority="29">
      <formula>OR(AND($L22&gt;0,$M22&gt;0), AND($M22&gt;0,$N22&gt;0), AND($L22&gt;0, $N22&gt;0))</formula>
    </cfRule>
  </conditionalFormatting>
  <conditionalFormatting sqref="L26">
    <cfRule type="expression" dxfId="42" priority="28">
      <formula>OR(AND($L26&gt;0,$M26&gt;0), AND($M26&gt;0,$N26&gt;0), AND($L26&gt;0, $N26&gt;0))</formula>
    </cfRule>
  </conditionalFormatting>
  <conditionalFormatting sqref="M26">
    <cfRule type="expression" dxfId="41" priority="27">
      <formula>OR(AND($L26&gt;0,$M26&gt;0), AND($M26&gt;0,$N26&gt;0), AND($L26&gt;0, $N26&gt;0))</formula>
    </cfRule>
  </conditionalFormatting>
  <conditionalFormatting sqref="N26">
    <cfRule type="expression" dxfId="40" priority="26">
      <formula>OR(AND($L26&gt;0,$M26&gt;0), AND($M26&gt;0,$N26&gt;0), AND($L26&gt;0, $N26&gt;0))</formula>
    </cfRule>
  </conditionalFormatting>
  <conditionalFormatting sqref="L28">
    <cfRule type="expression" dxfId="39" priority="25">
      <formula>OR(AND($L28&gt;0,$M28&gt;0), AND($M28&gt;0,$N28&gt;0), AND($L28&gt;0, $N28&gt;0))</formula>
    </cfRule>
  </conditionalFormatting>
  <conditionalFormatting sqref="M28">
    <cfRule type="expression" dxfId="38" priority="24">
      <formula>OR(AND($L28&gt;0,$M28&gt;0), AND($M28&gt;0,$N28&gt;0), AND($L28&gt;0, $N28&gt;0))</formula>
    </cfRule>
  </conditionalFormatting>
  <conditionalFormatting sqref="N28">
    <cfRule type="expression" dxfId="37" priority="23">
      <formula>OR(AND($L28&gt;0,$M28&gt;0), AND($M28&gt;0,$N28&gt;0), AND($L28&gt;0, $N28&gt;0))</formula>
    </cfRule>
  </conditionalFormatting>
  <conditionalFormatting sqref="L32">
    <cfRule type="expression" dxfId="36" priority="22">
      <formula>OR(AND($L32&gt;0,$M32&gt;0), AND($M32&gt;0,$N32&gt;0), AND($L32&gt;0, $N32&gt;0))</formula>
    </cfRule>
  </conditionalFormatting>
  <conditionalFormatting sqref="M32">
    <cfRule type="expression" dxfId="35" priority="21">
      <formula>OR(AND($L32&gt;0,$M32&gt;0), AND($M32&gt;0,$N32&gt;0), AND($L32&gt;0, $N32&gt;0))</formula>
    </cfRule>
  </conditionalFormatting>
  <conditionalFormatting sqref="N32">
    <cfRule type="expression" dxfId="34" priority="20">
      <formula>OR(AND($L32&gt;0,$M32&gt;0), AND($M32&gt;0,$N32&gt;0), AND($L32&gt;0, $N32&gt;0))</formula>
    </cfRule>
  </conditionalFormatting>
  <conditionalFormatting sqref="L34">
    <cfRule type="expression" dxfId="33" priority="19">
      <formula>OR(AND($L34&gt;0,$M34&gt;0), AND($M34&gt;0,$N34&gt;0), AND($L34&gt;0, $N34&gt;0))</formula>
    </cfRule>
  </conditionalFormatting>
  <conditionalFormatting sqref="M34">
    <cfRule type="expression" dxfId="32" priority="18">
      <formula>OR(AND($L34&gt;0,$M34&gt;0), AND($M34&gt;0,$N34&gt;0), AND($L34&gt;0, $N34&gt;0))</formula>
    </cfRule>
  </conditionalFormatting>
  <conditionalFormatting sqref="N34">
    <cfRule type="expression" dxfId="31" priority="17">
      <formula>OR(AND($L34&gt;0,$M34&gt;0), AND($M34&gt;0,$N34&gt;0), AND($L34&gt;0, $N34&gt;0))</formula>
    </cfRule>
  </conditionalFormatting>
  <conditionalFormatting sqref="L36">
    <cfRule type="expression" dxfId="30" priority="16">
      <formula>OR(AND($L36&gt;0,$M36&gt;0), AND($M36&gt;0,$N36&gt;0), AND($L36&gt;0, $N36&gt;0))</formula>
    </cfRule>
  </conditionalFormatting>
  <conditionalFormatting sqref="M36">
    <cfRule type="expression" dxfId="29" priority="15">
      <formula>OR(AND($L36&gt;0,$M36&gt;0), AND($M36&gt;0,$N36&gt;0), AND($L36&gt;0, $N36&gt;0))</formula>
    </cfRule>
  </conditionalFormatting>
  <conditionalFormatting sqref="N36">
    <cfRule type="expression" dxfId="28" priority="14">
      <formula>OR(AND($L36&gt;0,$M36&gt;0), AND($M36&gt;0,$N36&gt;0), AND($L36&gt;0, $N36&gt;0))</formula>
    </cfRule>
  </conditionalFormatting>
  <conditionalFormatting sqref="L38">
    <cfRule type="expression" dxfId="27" priority="13">
      <formula>OR(AND($L38&gt;0,$M38&gt;0), AND($M38&gt;0,$N38&gt;0), AND($L38&gt;0, $N38&gt;0))</formula>
    </cfRule>
  </conditionalFormatting>
  <conditionalFormatting sqref="M38">
    <cfRule type="expression" dxfId="26" priority="12">
      <formula>OR(AND($L38&gt;0,$M38&gt;0), AND($M38&gt;0,$N38&gt;0), AND($L38&gt;0, $N38&gt;0))</formula>
    </cfRule>
  </conditionalFormatting>
  <conditionalFormatting sqref="N38">
    <cfRule type="expression" dxfId="25" priority="11">
      <formula>OR(AND($L38&gt;0,$M38&gt;0), AND($M38&gt;0,$N38&gt;0), AND($L38&gt;0, $N38&gt;0))</formula>
    </cfRule>
  </conditionalFormatting>
  <conditionalFormatting sqref="B15:O15">
    <cfRule type="expression" dxfId="24" priority="10">
      <formula>AND(OR(M14&gt;0, N14&gt;0), B15=0)</formula>
    </cfRule>
  </conditionalFormatting>
  <conditionalFormatting sqref="B19:O19">
    <cfRule type="expression" dxfId="23" priority="9">
      <formula>AND(OR(M18&gt;0, N18&gt;0), B19=0)</formula>
    </cfRule>
  </conditionalFormatting>
  <conditionalFormatting sqref="B21:O21">
    <cfRule type="expression" dxfId="22" priority="8">
      <formula>AND(OR(M20&gt;0, N20&gt;0), B21=0)</formula>
    </cfRule>
  </conditionalFormatting>
  <conditionalFormatting sqref="B23:O23">
    <cfRule type="expression" dxfId="21" priority="7">
      <formula>AND(OR(M22&gt;0, N22&gt;0), B23=0)</formula>
    </cfRule>
  </conditionalFormatting>
  <conditionalFormatting sqref="B27:O27">
    <cfRule type="expression" dxfId="20" priority="6">
      <formula>AND(OR(M26&gt;0, N26&gt;0), B27=0)</formula>
    </cfRule>
  </conditionalFormatting>
  <conditionalFormatting sqref="B29:O29">
    <cfRule type="expression" dxfId="19" priority="5">
      <formula>AND(OR(M28&gt;0, N28&gt;0), B29=0)</formula>
    </cfRule>
  </conditionalFormatting>
  <conditionalFormatting sqref="B33:O33">
    <cfRule type="expression" dxfId="18" priority="4">
      <formula>AND(OR(M32&gt;0, N32&gt;0), B33=0)</formula>
    </cfRule>
  </conditionalFormatting>
  <conditionalFormatting sqref="B35:O35">
    <cfRule type="expression" dxfId="17" priority="3">
      <formula>AND(OR(M34&gt;0, N34&gt;0), B35=0)</formula>
    </cfRule>
  </conditionalFormatting>
  <conditionalFormatting sqref="B37:O37">
    <cfRule type="expression" dxfId="16" priority="2">
      <formula>AND(OR(M36&gt;0, N36&gt;0), B37=0)</formula>
    </cfRule>
  </conditionalFormatting>
  <conditionalFormatting sqref="B39:O39">
    <cfRule type="expression" dxfId="15" priority="1">
      <formula>AND(OR(M38&gt;0, N38&gt;0), B39=0)</formula>
    </cfRule>
  </conditionalFormatting>
  <dataValidations disablePrompts="1" count="2">
    <dataValidation type="list" allowBlank="1" showInputMessage="1" showErrorMessage="1" sqref="E40 I40">
      <formula1>"✓, ----"</formula1>
    </dataValidation>
    <dataValidation type="list" allowBlank="1" showInputMessage="1" showErrorMessage="1" sqref="D51 H51">
      <formula1>"✓, -----"</formula1>
    </dataValidation>
  </dataValidations>
  <pageMargins left="0.7" right="0.7" top="0.75" bottom="0.75" header="0.3" footer="0.3"/>
  <pageSetup scale="91" fitToHeight="0" orientation="portrait" r:id="rId1"/>
  <headerFooter>
    <oddFooter>&amp;L&amp;"Times New Roman,Regular"&amp;12For Official Government Use Only
USDA, AMS, SCP, Specialty Crop Inspection Division &amp;R&amp;"Times New Roman,Regular"&amp;12September 17, 2019
     Version 2.1</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pageSetUpPr fitToPage="1"/>
  </sheetPr>
  <dimension ref="A1:X42"/>
  <sheetViews>
    <sheetView showZeros="0" view="pageLayout" zoomScaleNormal="90" workbookViewId="0">
      <selection activeCell="C35" sqref="C35:R35"/>
    </sheetView>
  </sheetViews>
  <sheetFormatPr defaultRowHeight="12.75" x14ac:dyDescent="0.2"/>
  <cols>
    <col min="1" max="1" width="11" customWidth="1"/>
    <col min="2" max="2" width="4.28515625" customWidth="1"/>
    <col min="3" max="3" width="12.28515625" customWidth="1"/>
    <col min="4" max="4" width="6" customWidth="1"/>
    <col min="5" max="5" width="6.7109375" customWidth="1"/>
    <col min="6" max="6" width="10" customWidth="1"/>
    <col min="7" max="7" width="4.7109375" customWidth="1"/>
    <col min="8" max="8" width="5.42578125" customWidth="1"/>
    <col min="9" max="9" width="4.5703125" customWidth="1"/>
    <col min="10" max="10" width="4.7109375" customWidth="1"/>
    <col min="11" max="11" width="6.7109375" customWidth="1"/>
    <col min="12" max="12" width="3.28515625" customWidth="1"/>
    <col min="13" max="14" width="9.28515625" customWidth="1"/>
    <col min="15" max="15" width="2.7109375" customWidth="1"/>
    <col min="16" max="16" width="6.42578125" customWidth="1"/>
    <col min="17" max="17" width="8" customWidth="1"/>
    <col min="18" max="18" width="5.7109375" customWidth="1"/>
    <col min="19" max="19" width="6.5703125" customWidth="1"/>
    <col min="20" max="20" width="6.7109375" customWidth="1"/>
    <col min="21" max="21" width="4.28515625" customWidth="1"/>
    <col min="22" max="22" width="6.7109375" customWidth="1"/>
    <col min="23" max="23" width="4.28515625" customWidth="1"/>
    <col min="24" max="24" width="13.7109375" customWidth="1"/>
  </cols>
  <sheetData>
    <row r="1" spans="1:24" ht="18" customHeight="1" x14ac:dyDescent="0.25">
      <c r="A1" s="909" t="s">
        <v>346</v>
      </c>
      <c r="B1" s="909"/>
      <c r="C1" s="909"/>
      <c r="D1" s="909"/>
      <c r="E1" s="909"/>
      <c r="F1" s="910" t="s">
        <v>316</v>
      </c>
      <c r="G1" s="910"/>
      <c r="H1" s="910"/>
      <c r="I1" s="910"/>
      <c r="J1" s="910"/>
      <c r="K1" s="910"/>
      <c r="L1" s="910"/>
      <c r="M1" s="910"/>
      <c r="N1" s="910"/>
      <c r="O1" s="910"/>
      <c r="P1" s="910"/>
      <c r="Q1" s="910"/>
      <c r="R1" s="911"/>
      <c r="S1" s="911"/>
      <c r="T1" s="911"/>
      <c r="U1" s="911"/>
      <c r="V1" s="911"/>
      <c r="W1" s="288"/>
      <c r="X1" s="239"/>
    </row>
    <row r="2" spans="1:24" ht="18" customHeight="1" x14ac:dyDescent="0.25">
      <c r="A2" s="315" t="s">
        <v>344</v>
      </c>
      <c r="B2" s="315"/>
      <c r="C2" s="315"/>
      <c r="D2" s="315"/>
      <c r="E2" s="315"/>
      <c r="F2" s="910" t="s">
        <v>610</v>
      </c>
      <c r="G2" s="910"/>
      <c r="H2" s="910"/>
      <c r="I2" s="910"/>
      <c r="J2" s="910"/>
      <c r="K2" s="910"/>
      <c r="L2" s="910"/>
      <c r="M2" s="910"/>
      <c r="N2" s="910"/>
      <c r="O2" s="910"/>
      <c r="P2" s="910"/>
      <c r="Q2" s="910"/>
      <c r="R2" s="240"/>
      <c r="S2" s="240"/>
      <c r="T2" s="240"/>
      <c r="U2" s="240"/>
      <c r="V2" s="240"/>
      <c r="W2" s="240"/>
      <c r="X2" s="239"/>
    </row>
    <row r="3" spans="1:24" ht="14.25" customHeight="1" x14ac:dyDescent="0.2">
      <c r="A3" s="912" t="s">
        <v>345</v>
      </c>
      <c r="B3" s="912"/>
      <c r="C3" s="912"/>
      <c r="D3" s="912"/>
      <c r="E3" s="912"/>
      <c r="F3" s="913"/>
      <c r="G3" s="913"/>
      <c r="H3" s="913"/>
      <c r="I3" s="913"/>
      <c r="J3" s="913"/>
      <c r="K3" s="913"/>
      <c r="L3" s="913"/>
      <c r="M3" s="913"/>
      <c r="N3" s="913"/>
      <c r="O3" s="913"/>
      <c r="P3" s="913"/>
      <c r="Q3" s="913"/>
      <c r="R3" s="913"/>
      <c r="S3" s="913"/>
      <c r="T3" s="913"/>
      <c r="U3" s="913"/>
      <c r="V3" s="913"/>
      <c r="W3" s="241"/>
      <c r="X3" s="241"/>
    </row>
    <row r="4" spans="1:24" ht="14.25" customHeight="1" x14ac:dyDescent="0.2">
      <c r="A4" s="242"/>
      <c r="B4" s="242"/>
      <c r="C4" s="293"/>
      <c r="D4" s="293"/>
      <c r="E4" s="293"/>
      <c r="F4" s="290"/>
      <c r="G4" s="291"/>
      <c r="H4" s="291"/>
      <c r="I4" s="291"/>
      <c r="J4" s="291"/>
      <c r="K4" s="291"/>
      <c r="L4" s="291"/>
      <c r="M4" s="291"/>
      <c r="N4" s="291"/>
      <c r="O4" s="291"/>
      <c r="P4" s="291"/>
      <c r="Q4" s="291"/>
      <c r="R4" s="291"/>
      <c r="S4" s="291"/>
      <c r="T4" s="291"/>
      <c r="U4" s="291"/>
      <c r="V4" s="292"/>
      <c r="W4" s="241"/>
      <c r="X4" s="241"/>
    </row>
    <row r="5" spans="1:24" ht="14.25" customHeight="1" x14ac:dyDescent="0.2">
      <c r="A5" s="886" t="s">
        <v>545</v>
      </c>
      <c r="B5" s="887"/>
      <c r="C5" s="914" t="str">
        <f>'Page 1-3'!D17</f>
        <v>Crapo Brothers</v>
      </c>
      <c r="D5" s="915"/>
      <c r="E5" s="915"/>
      <c r="F5" s="915"/>
      <c r="G5" s="915"/>
      <c r="H5" s="915"/>
      <c r="I5" s="915"/>
      <c r="J5" s="915"/>
      <c r="K5" s="915"/>
      <c r="L5" s="915"/>
      <c r="M5" s="915"/>
      <c r="N5" s="915"/>
      <c r="O5" s="915"/>
      <c r="P5" s="915"/>
      <c r="Q5" s="915"/>
      <c r="R5" s="915"/>
      <c r="S5" s="915"/>
      <c r="T5" s="915"/>
      <c r="U5" s="915"/>
      <c r="V5" s="915"/>
      <c r="W5" s="915"/>
      <c r="X5" s="916"/>
    </row>
    <row r="6" spans="1:24" ht="14.25" customHeight="1" x14ac:dyDescent="0.2">
      <c r="A6" s="888"/>
      <c r="B6" s="889"/>
      <c r="C6" s="917"/>
      <c r="D6" s="918"/>
      <c r="E6" s="918"/>
      <c r="F6" s="918"/>
      <c r="G6" s="918"/>
      <c r="H6" s="918"/>
      <c r="I6" s="918"/>
      <c r="J6" s="918"/>
      <c r="K6" s="918"/>
      <c r="L6" s="918"/>
      <c r="M6" s="918"/>
      <c r="N6" s="918"/>
      <c r="O6" s="918"/>
      <c r="P6" s="918"/>
      <c r="Q6" s="918"/>
      <c r="R6" s="918"/>
      <c r="S6" s="918"/>
      <c r="T6" s="918"/>
      <c r="U6" s="918"/>
      <c r="V6" s="918"/>
      <c r="W6" s="918"/>
      <c r="X6" s="919"/>
    </row>
    <row r="7" spans="1:24" ht="14.25" customHeight="1" x14ac:dyDescent="0.2">
      <c r="A7" s="886" t="s">
        <v>584</v>
      </c>
      <c r="B7" s="887"/>
      <c r="C7" s="789" t="str">
        <f>'Page 1-3'!C19</f>
        <v xml:space="preserve"> 130 Industrial Park Rd</v>
      </c>
      <c r="D7" s="902"/>
      <c r="E7" s="902"/>
      <c r="F7" s="902"/>
      <c r="G7" s="902"/>
      <c r="H7" s="902"/>
      <c r="I7" s="902"/>
      <c r="J7" s="902"/>
      <c r="K7" s="790"/>
      <c r="L7" s="904" t="s">
        <v>549</v>
      </c>
      <c r="M7" s="905"/>
      <c r="N7" s="905"/>
      <c r="O7" s="905"/>
      <c r="P7" s="905"/>
      <c r="Q7" s="555"/>
      <c r="R7" s="789" t="str">
        <f>'Page 1-3'!M19</f>
        <v>St. Anthony, Idaho 83445</v>
      </c>
      <c r="S7" s="902"/>
      <c r="T7" s="902"/>
      <c r="U7" s="902"/>
      <c r="V7" s="902"/>
      <c r="W7" s="902"/>
      <c r="X7" s="790"/>
    </row>
    <row r="8" spans="1:24" ht="14.25" customHeight="1" x14ac:dyDescent="0.2">
      <c r="A8" s="888"/>
      <c r="B8" s="889"/>
      <c r="C8" s="793"/>
      <c r="D8" s="903"/>
      <c r="E8" s="903"/>
      <c r="F8" s="903"/>
      <c r="G8" s="903"/>
      <c r="H8" s="903"/>
      <c r="I8" s="903"/>
      <c r="J8" s="903"/>
      <c r="K8" s="794"/>
      <c r="L8" s="906"/>
      <c r="M8" s="907"/>
      <c r="N8" s="907"/>
      <c r="O8" s="907"/>
      <c r="P8" s="907"/>
      <c r="Q8" s="908"/>
      <c r="R8" s="793"/>
      <c r="S8" s="903"/>
      <c r="T8" s="903"/>
      <c r="U8" s="903"/>
      <c r="V8" s="903"/>
      <c r="W8" s="903"/>
      <c r="X8" s="794"/>
    </row>
    <row r="9" spans="1:24" ht="20.100000000000001" customHeight="1" x14ac:dyDescent="0.2">
      <c r="A9" s="886" t="s">
        <v>704</v>
      </c>
      <c r="B9" s="887"/>
      <c r="C9" s="890" t="str">
        <f>HYPERLINK('Page 1-3'!D25, 'Page 1-3'!D25)</f>
        <v>sandy@sunglo-idaho.com</v>
      </c>
      <c r="D9" s="891"/>
      <c r="E9" s="891"/>
      <c r="F9" s="891"/>
      <c r="G9" s="892"/>
      <c r="H9" s="866" t="s">
        <v>585</v>
      </c>
      <c r="I9" s="871"/>
      <c r="J9" s="871"/>
      <c r="K9" s="867"/>
      <c r="L9" s="412" t="str">
        <f>'Page 1-3'!D24</f>
        <v>208-313-6323</v>
      </c>
      <c r="M9" s="413"/>
      <c r="N9" s="413"/>
      <c r="O9" s="413"/>
      <c r="P9" s="413"/>
      <c r="Q9" s="414"/>
      <c r="R9" s="866" t="s">
        <v>222</v>
      </c>
      <c r="S9" s="871"/>
      <c r="T9" s="867"/>
      <c r="U9" s="896">
        <v>44100</v>
      </c>
      <c r="V9" s="897"/>
      <c r="W9" s="897"/>
      <c r="X9" s="898"/>
    </row>
    <row r="10" spans="1:24" ht="20.100000000000001" customHeight="1" x14ac:dyDescent="0.2">
      <c r="A10" s="888"/>
      <c r="B10" s="889"/>
      <c r="C10" s="893"/>
      <c r="D10" s="894"/>
      <c r="E10" s="894"/>
      <c r="F10" s="894"/>
      <c r="G10" s="895"/>
      <c r="H10" s="866" t="s">
        <v>586</v>
      </c>
      <c r="I10" s="871"/>
      <c r="J10" s="871"/>
      <c r="K10" s="867"/>
      <c r="L10" s="899" t="str">
        <f>'Page 1-3'!M24</f>
        <v>208-624-3122</v>
      </c>
      <c r="M10" s="900"/>
      <c r="N10" s="900"/>
      <c r="O10" s="900"/>
      <c r="P10" s="900"/>
      <c r="Q10" s="901"/>
      <c r="R10" s="866" t="s">
        <v>258</v>
      </c>
      <c r="S10" s="871"/>
      <c r="T10" s="867"/>
      <c r="U10" s="896">
        <v>44011</v>
      </c>
      <c r="V10" s="897"/>
      <c r="W10" s="897"/>
      <c r="X10" s="898"/>
    </row>
    <row r="11" spans="1:24" ht="20.100000000000001" customHeight="1" x14ac:dyDescent="0.2">
      <c r="A11" s="866" t="s">
        <v>223</v>
      </c>
      <c r="B11" s="867"/>
      <c r="C11" s="868">
        <f>'Page 1-3'!G30</f>
        <v>44011</v>
      </c>
      <c r="D11" s="869"/>
      <c r="E11" s="869"/>
      <c r="F11" s="869"/>
      <c r="G11" s="870"/>
      <c r="H11" s="866" t="s">
        <v>224</v>
      </c>
      <c r="I11" s="871"/>
      <c r="J11" s="871"/>
      <c r="K11" s="867"/>
      <c r="L11" s="872">
        <f>'Page 1-3'!G31</f>
        <v>44100</v>
      </c>
      <c r="M11" s="873"/>
      <c r="N11" s="873"/>
      <c r="O11" s="873"/>
      <c r="P11" s="873"/>
      <c r="Q11" s="874"/>
      <c r="R11" s="875" t="s">
        <v>6</v>
      </c>
      <c r="S11" s="876"/>
      <c r="T11" s="876"/>
      <c r="U11" s="876"/>
      <c r="V11" s="876"/>
      <c r="W11" s="876"/>
      <c r="X11" s="877"/>
    </row>
    <row r="12" spans="1:24" ht="20.100000000000001" customHeight="1" x14ac:dyDescent="0.25">
      <c r="A12" s="866" t="s">
        <v>225</v>
      </c>
      <c r="B12" s="867"/>
      <c r="C12" s="878" t="str">
        <f>'Page 1-3'!M30</f>
        <v>8:44-9:31</v>
      </c>
      <c r="D12" s="879"/>
      <c r="E12" s="879"/>
      <c r="F12" s="879"/>
      <c r="G12" s="880"/>
      <c r="H12" s="866" t="s">
        <v>226</v>
      </c>
      <c r="I12" s="871"/>
      <c r="J12" s="871"/>
      <c r="K12" s="867"/>
      <c r="L12" s="881" t="str">
        <f>'Page 1-3'!M31</f>
        <v>9:37-10:48</v>
      </c>
      <c r="M12" s="882"/>
      <c r="N12" s="882"/>
      <c r="O12" s="882"/>
      <c r="P12" s="882"/>
      <c r="Q12" s="883"/>
      <c r="R12" s="884" t="s">
        <v>7</v>
      </c>
      <c r="S12" s="885"/>
      <c r="T12" s="308" t="s">
        <v>9</v>
      </c>
      <c r="U12" s="244"/>
      <c r="V12" s="308" t="s">
        <v>10</v>
      </c>
      <c r="W12" s="244"/>
      <c r="X12" s="245"/>
    </row>
    <row r="13" spans="1:24" ht="19.350000000000001" customHeight="1" x14ac:dyDescent="0.2">
      <c r="A13" s="849" t="s">
        <v>221</v>
      </c>
      <c r="B13" s="849"/>
      <c r="C13" s="849"/>
      <c r="D13" s="849"/>
      <c r="E13" s="849"/>
      <c r="F13" s="849"/>
      <c r="G13" s="849"/>
      <c r="H13" s="849"/>
      <c r="I13" s="849"/>
      <c r="J13" s="849"/>
      <c r="K13" s="849"/>
      <c r="L13" s="849"/>
      <c r="M13" s="849"/>
      <c r="N13" s="849"/>
      <c r="O13" s="849"/>
      <c r="P13" s="849"/>
      <c r="Q13" s="849"/>
      <c r="R13" s="849"/>
      <c r="S13" s="849"/>
      <c r="T13" s="849"/>
      <c r="U13" s="849"/>
      <c r="V13" s="849"/>
      <c r="W13" s="849"/>
      <c r="X13" s="849"/>
    </row>
    <row r="14" spans="1:24" ht="15" customHeight="1" x14ac:dyDescent="0.2">
      <c r="A14" s="850" t="s">
        <v>587</v>
      </c>
      <c r="B14" s="852" t="s">
        <v>216</v>
      </c>
      <c r="C14" s="853"/>
      <c r="D14" s="853"/>
      <c r="E14" s="854"/>
      <c r="F14" s="850" t="s">
        <v>533</v>
      </c>
      <c r="G14" s="858" t="s">
        <v>534</v>
      </c>
      <c r="H14" s="859"/>
      <c r="I14" s="858" t="s">
        <v>535</v>
      </c>
      <c r="J14" s="859"/>
      <c r="K14" s="858" t="s">
        <v>536</v>
      </c>
      <c r="L14" s="859"/>
      <c r="M14" s="850" t="s">
        <v>537</v>
      </c>
      <c r="N14" s="850" t="s">
        <v>591</v>
      </c>
      <c r="O14" s="858" t="s">
        <v>538</v>
      </c>
      <c r="P14" s="859"/>
      <c r="Q14" s="858" t="s">
        <v>539</v>
      </c>
      <c r="R14" s="859"/>
      <c r="S14" s="858" t="s">
        <v>21</v>
      </c>
      <c r="T14" s="859"/>
      <c r="U14" s="858" t="s">
        <v>540</v>
      </c>
      <c r="V14" s="862"/>
      <c r="W14" s="859"/>
      <c r="X14" s="864" t="s">
        <v>351</v>
      </c>
    </row>
    <row r="15" spans="1:24" ht="15" customHeight="1" x14ac:dyDescent="0.2">
      <c r="A15" s="851"/>
      <c r="B15" s="855"/>
      <c r="C15" s="856"/>
      <c r="D15" s="856"/>
      <c r="E15" s="857"/>
      <c r="F15" s="851"/>
      <c r="G15" s="860"/>
      <c r="H15" s="861"/>
      <c r="I15" s="860"/>
      <c r="J15" s="861"/>
      <c r="K15" s="860"/>
      <c r="L15" s="861"/>
      <c r="M15" s="851"/>
      <c r="N15" s="851"/>
      <c r="O15" s="860"/>
      <c r="P15" s="861"/>
      <c r="Q15" s="860"/>
      <c r="R15" s="861"/>
      <c r="S15" s="860"/>
      <c r="T15" s="861"/>
      <c r="U15" s="860"/>
      <c r="V15" s="863"/>
      <c r="W15" s="861"/>
      <c r="X15" s="865"/>
    </row>
    <row r="16" spans="1:24" ht="15" customHeight="1" x14ac:dyDescent="0.2">
      <c r="A16" s="246" t="s">
        <v>648</v>
      </c>
      <c r="B16" s="838" t="s">
        <v>541</v>
      </c>
      <c r="C16" s="839"/>
      <c r="D16" s="839"/>
      <c r="E16" s="840"/>
      <c r="F16" s="289">
        <v>180</v>
      </c>
      <c r="G16" s="841">
        <f>'Pg. 4 General Questions'!E55</f>
        <v>50</v>
      </c>
      <c r="H16" s="842"/>
      <c r="I16" s="822">
        <f>'Pg. 4 General Questions'!E56</f>
        <v>130</v>
      </c>
      <c r="J16" s="823"/>
      <c r="K16" s="822">
        <f>'Pg. 4 General Questions'!E58</f>
        <v>104</v>
      </c>
      <c r="L16" s="823"/>
      <c r="M16" s="247">
        <f>'Pg. 4 General Questions'!J53</f>
        <v>130</v>
      </c>
      <c r="N16" s="248">
        <f>M16/I16</f>
        <v>1</v>
      </c>
      <c r="O16" s="822" t="str">
        <f>IF('Pg. 4 General Questions'!D60="✓", "Pass", IF('Pg. 4 General Questions'!H60="✓", "Fail", ""))</f>
        <v>Pass</v>
      </c>
      <c r="P16" s="823"/>
      <c r="Q16" s="843">
        <v>44011</v>
      </c>
      <c r="R16" s="844"/>
      <c r="S16" s="783"/>
      <c r="T16" s="784"/>
      <c r="U16" s="785"/>
      <c r="V16" s="786"/>
      <c r="W16" s="787"/>
      <c r="X16" s="289"/>
    </row>
    <row r="17" spans="1:24" ht="15" customHeight="1" x14ac:dyDescent="0.2">
      <c r="A17" s="246"/>
      <c r="B17" s="838" t="s">
        <v>542</v>
      </c>
      <c r="C17" s="839"/>
      <c r="D17" s="839"/>
      <c r="E17" s="840"/>
      <c r="F17" s="289">
        <v>180</v>
      </c>
      <c r="G17" s="841">
        <f>'Pg. 4 General Questions (2)'!E53</f>
        <v>0</v>
      </c>
      <c r="H17" s="842"/>
      <c r="I17" s="822">
        <f>'Pg. 4 General Questions (2)'!E54</f>
        <v>180</v>
      </c>
      <c r="J17" s="823"/>
      <c r="K17" s="822">
        <f>'Pg. 4 General Questions (2)'!E56</f>
        <v>144</v>
      </c>
      <c r="L17" s="823"/>
      <c r="M17" s="247">
        <f>'Pg. 4 General Questions (2)'!J51</f>
        <v>180</v>
      </c>
      <c r="N17" s="248">
        <f t="shared" ref="N17:N26" si="0">M17/I17</f>
        <v>1</v>
      </c>
      <c r="O17" s="822" t="str">
        <f>IF('Pg. 4 General Questions (2)'!D58="✓", "Pass", IF('Pg. 4 General Questions (2)'!H58="✓", "Fail", ""))</f>
        <v>Pass</v>
      </c>
      <c r="P17" s="823"/>
      <c r="Q17" s="845"/>
      <c r="R17" s="846"/>
      <c r="S17" s="847">
        <f>'Pg. 4 General Questions (2)'!E3</f>
        <v>44100</v>
      </c>
      <c r="T17" s="848"/>
      <c r="U17" s="785" t="s">
        <v>408</v>
      </c>
      <c r="V17" s="786"/>
      <c r="W17" s="787"/>
      <c r="X17" s="289"/>
    </row>
    <row r="18" spans="1:24" ht="15" customHeight="1" x14ac:dyDescent="0.2">
      <c r="A18" s="249">
        <f>'Page 1-3'!P75</f>
        <v>0</v>
      </c>
      <c r="B18" s="838" t="s">
        <v>218</v>
      </c>
      <c r="C18" s="839"/>
      <c r="D18" s="839"/>
      <c r="E18" s="840"/>
      <c r="F18" s="289">
        <v>190</v>
      </c>
      <c r="G18" s="841">
        <f>'Part 1-Farm Review'!E97</f>
        <v>50</v>
      </c>
      <c r="H18" s="842"/>
      <c r="I18" s="822">
        <f>'Part 1-Farm Review'!E98</f>
        <v>140</v>
      </c>
      <c r="J18" s="823"/>
      <c r="K18" s="822">
        <f>'Part 1-Farm Review'!E100</f>
        <v>112</v>
      </c>
      <c r="L18" s="823"/>
      <c r="M18" s="247">
        <f>'Part 1-Farm Review'!J95</f>
        <v>140</v>
      </c>
      <c r="N18" s="248">
        <f t="shared" si="0"/>
        <v>1</v>
      </c>
      <c r="O18" s="822" t="str">
        <f>IF('Part 1-Farm Review'!D102="✓", "Pass", IF('Part 1-Farm Review'!H102="✓", "Fail", ""))</f>
        <v>Pass</v>
      </c>
      <c r="P18" s="823"/>
      <c r="Q18" s="824">
        <v>44011</v>
      </c>
      <c r="R18" s="825"/>
      <c r="S18" s="824"/>
      <c r="T18" s="825"/>
      <c r="U18" s="785" t="s">
        <v>408</v>
      </c>
      <c r="V18" s="786"/>
      <c r="W18" s="787"/>
      <c r="X18" s="289"/>
    </row>
    <row r="19" spans="1:24" ht="15" customHeight="1" x14ac:dyDescent="0.2">
      <c r="A19" s="826" t="str">
        <f>'Page 1-3'!P77</f>
        <v>✓</v>
      </c>
      <c r="B19" s="828" t="s">
        <v>530</v>
      </c>
      <c r="C19" s="829"/>
      <c r="D19" s="829"/>
      <c r="E19" s="830"/>
      <c r="F19" s="773">
        <v>185</v>
      </c>
      <c r="G19" s="775">
        <f>'Part 2-Field Harvest &amp; Packing '!E62</f>
        <v>45</v>
      </c>
      <c r="H19" s="776"/>
      <c r="I19" s="779">
        <f>'Part 2-Field Harvest &amp; Packing '!E63</f>
        <v>140</v>
      </c>
      <c r="J19" s="780"/>
      <c r="K19" s="779">
        <f>'Part 2-Field Harvest &amp; Packing '!E65</f>
        <v>112</v>
      </c>
      <c r="L19" s="780"/>
      <c r="M19" s="834">
        <f>'Part 2-Field Harvest &amp; Packing '!J60</f>
        <v>135</v>
      </c>
      <c r="N19" s="836">
        <f t="shared" si="0"/>
        <v>0.9642857142857143</v>
      </c>
      <c r="O19" s="779" t="str">
        <f>IF('Part 2-Field Harvest &amp; Packing '!D67="✓", "Pass", IF('Part 2-Field Harvest &amp; Packing '!H67="✓", "Fail", ""))</f>
        <v>Pass</v>
      </c>
      <c r="P19" s="780"/>
      <c r="Q19" s="801">
        <v>44100</v>
      </c>
      <c r="R19" s="802"/>
      <c r="S19" s="801"/>
      <c r="T19" s="802"/>
      <c r="U19" s="809"/>
      <c r="V19" s="810"/>
      <c r="W19" s="811"/>
      <c r="X19" s="773"/>
    </row>
    <row r="20" spans="1:24" ht="15" customHeight="1" x14ac:dyDescent="0.2">
      <c r="A20" s="827"/>
      <c r="B20" s="831"/>
      <c r="C20" s="832"/>
      <c r="D20" s="832"/>
      <c r="E20" s="833"/>
      <c r="F20" s="774"/>
      <c r="G20" s="777"/>
      <c r="H20" s="778"/>
      <c r="I20" s="781"/>
      <c r="J20" s="782"/>
      <c r="K20" s="781"/>
      <c r="L20" s="782"/>
      <c r="M20" s="835"/>
      <c r="N20" s="837"/>
      <c r="O20" s="781"/>
      <c r="P20" s="782"/>
      <c r="Q20" s="803"/>
      <c r="R20" s="804"/>
      <c r="S20" s="803"/>
      <c r="T20" s="804"/>
      <c r="U20" s="812"/>
      <c r="V20" s="813"/>
      <c r="W20" s="814"/>
      <c r="X20" s="774"/>
    </row>
    <row r="21" spans="1:24" ht="15" customHeight="1" x14ac:dyDescent="0.2">
      <c r="A21" s="249">
        <f>'Page 1-3'!P79</f>
        <v>0</v>
      </c>
      <c r="B21" s="838" t="s">
        <v>220</v>
      </c>
      <c r="C21" s="839"/>
      <c r="D21" s="839"/>
      <c r="E21" s="840"/>
      <c r="F21" s="289">
        <v>290</v>
      </c>
      <c r="G21" s="841">
        <f>'Part 3-House Packing Facility'!E98</f>
        <v>0</v>
      </c>
      <c r="H21" s="842"/>
      <c r="I21" s="822">
        <f>'Part 3-House Packing Facility'!E99</f>
        <v>290</v>
      </c>
      <c r="J21" s="823"/>
      <c r="K21" s="822">
        <f>'Part 3-House Packing Facility'!E101</f>
        <v>232</v>
      </c>
      <c r="L21" s="823"/>
      <c r="M21" s="247">
        <f>'Part 3-House Packing Facility'!J96</f>
        <v>0</v>
      </c>
      <c r="N21" s="248">
        <f t="shared" si="0"/>
        <v>0</v>
      </c>
      <c r="O21" s="822" t="str">
        <f>IF('Part 3-House Packing Facility'!D103="✓", "Pass", IF('Part 3-House Packing Facility'!H103="✓", "Fail", ""))</f>
        <v/>
      </c>
      <c r="P21" s="823"/>
      <c r="Q21" s="824"/>
      <c r="R21" s="825"/>
      <c r="S21" s="824"/>
      <c r="T21" s="825"/>
      <c r="U21" s="785" t="s">
        <v>408</v>
      </c>
      <c r="V21" s="786"/>
      <c r="W21" s="787"/>
      <c r="X21" s="289"/>
    </row>
    <row r="22" spans="1:24" ht="15" customHeight="1" x14ac:dyDescent="0.2">
      <c r="A22" s="826" t="str">
        <f>'Page 1-3'!P81</f>
        <v>✓</v>
      </c>
      <c r="B22" s="828" t="s">
        <v>531</v>
      </c>
      <c r="C22" s="829"/>
      <c r="D22" s="829"/>
      <c r="E22" s="830"/>
      <c r="F22" s="773">
        <v>255</v>
      </c>
      <c r="G22" s="775">
        <f>'Part 4-Storage &amp; Transportation'!E91</f>
        <v>70</v>
      </c>
      <c r="H22" s="776"/>
      <c r="I22" s="779">
        <f>'Part 4-Storage &amp; Transportation'!E92</f>
        <v>185</v>
      </c>
      <c r="J22" s="780"/>
      <c r="K22" s="779">
        <f>'Part 4-Storage &amp; Transportation'!E94</f>
        <v>148</v>
      </c>
      <c r="L22" s="780"/>
      <c r="M22" s="834">
        <f>'Part 4-Storage &amp; Transportation'!J89</f>
        <v>175</v>
      </c>
      <c r="N22" s="836">
        <f t="shared" si="0"/>
        <v>0.94594594594594594</v>
      </c>
      <c r="O22" s="779" t="str">
        <f>IF('Part 4-Storage &amp; Transportation'!D96="✓", "Pass", IF('Part 4-Storage &amp; Transportation'!H96="✓", "Fail", ""))</f>
        <v>Pass</v>
      </c>
      <c r="P22" s="780"/>
      <c r="Q22" s="801">
        <v>44100</v>
      </c>
      <c r="R22" s="802"/>
      <c r="S22" s="801"/>
      <c r="T22" s="802"/>
      <c r="U22" s="809" t="s">
        <v>408</v>
      </c>
      <c r="V22" s="810"/>
      <c r="W22" s="811"/>
      <c r="X22" s="773"/>
    </row>
    <row r="23" spans="1:24" ht="15" customHeight="1" x14ac:dyDescent="0.2">
      <c r="A23" s="827"/>
      <c r="B23" s="831"/>
      <c r="C23" s="832"/>
      <c r="D23" s="832"/>
      <c r="E23" s="833"/>
      <c r="F23" s="774"/>
      <c r="G23" s="777"/>
      <c r="H23" s="778"/>
      <c r="I23" s="781"/>
      <c r="J23" s="782"/>
      <c r="K23" s="781"/>
      <c r="L23" s="782"/>
      <c r="M23" s="835"/>
      <c r="N23" s="837"/>
      <c r="O23" s="781"/>
      <c r="P23" s="782"/>
      <c r="Q23" s="803"/>
      <c r="R23" s="804"/>
      <c r="S23" s="803"/>
      <c r="T23" s="804"/>
      <c r="U23" s="812"/>
      <c r="V23" s="813"/>
      <c r="W23" s="814"/>
      <c r="X23" s="774"/>
    </row>
    <row r="24" spans="1:24" ht="15" customHeight="1" x14ac:dyDescent="0.2">
      <c r="A24" s="826">
        <f>'Page 1-3'!P85</f>
        <v>0</v>
      </c>
      <c r="B24" s="828" t="s">
        <v>532</v>
      </c>
      <c r="C24" s="829"/>
      <c r="D24" s="829"/>
      <c r="E24" s="830"/>
      <c r="F24" s="773">
        <v>410</v>
      </c>
      <c r="G24" s="775">
        <f>'Part 6-Wholesale Distribution'!E132</f>
        <v>0</v>
      </c>
      <c r="H24" s="776"/>
      <c r="I24" s="779">
        <f>'Part 6-Wholesale Distribution'!E133</f>
        <v>410</v>
      </c>
      <c r="J24" s="780"/>
      <c r="K24" s="779">
        <f>'Part 6-Wholesale Distribution'!E135</f>
        <v>328</v>
      </c>
      <c r="L24" s="780"/>
      <c r="M24" s="834">
        <f>'Part 6-Wholesale Distribution'!J130</f>
        <v>0</v>
      </c>
      <c r="N24" s="836">
        <f t="shared" si="0"/>
        <v>0</v>
      </c>
      <c r="O24" s="779" t="str">
        <f>IF('Part 6-Wholesale Distribution'!D137="✓", "Pass", IF('Part 6-Wholesale Distribution'!H137="✓", "Fail", ""))</f>
        <v/>
      </c>
      <c r="P24" s="780"/>
      <c r="Q24" s="801"/>
      <c r="R24" s="802"/>
      <c r="S24" s="801"/>
      <c r="T24" s="802"/>
      <c r="U24" s="809" t="s">
        <v>408</v>
      </c>
      <c r="V24" s="810"/>
      <c r="W24" s="811"/>
      <c r="X24" s="773"/>
    </row>
    <row r="25" spans="1:24" ht="15" customHeight="1" x14ac:dyDescent="0.2">
      <c r="A25" s="827"/>
      <c r="B25" s="831"/>
      <c r="C25" s="832"/>
      <c r="D25" s="832"/>
      <c r="E25" s="833"/>
      <c r="F25" s="774"/>
      <c r="G25" s="777"/>
      <c r="H25" s="778"/>
      <c r="I25" s="781"/>
      <c r="J25" s="782"/>
      <c r="K25" s="781"/>
      <c r="L25" s="782"/>
      <c r="M25" s="835"/>
      <c r="N25" s="837"/>
      <c r="O25" s="781"/>
      <c r="P25" s="782"/>
      <c r="Q25" s="803"/>
      <c r="R25" s="804"/>
      <c r="S25" s="803"/>
      <c r="T25" s="804"/>
      <c r="U25" s="812"/>
      <c r="V25" s="813"/>
      <c r="W25" s="814"/>
      <c r="X25" s="774"/>
    </row>
    <row r="26" spans="1:24" ht="15" customHeight="1" x14ac:dyDescent="0.2">
      <c r="A26" s="826">
        <f>'Page 1-3'!P87</f>
        <v>0</v>
      </c>
      <c r="B26" s="828" t="s">
        <v>607</v>
      </c>
      <c r="C26" s="829"/>
      <c r="D26" s="829"/>
      <c r="E26" s="830"/>
      <c r="F26" s="773">
        <v>180</v>
      </c>
      <c r="G26" s="775">
        <f>'Part 7-Preventive Food Defense'!E99</f>
        <v>0</v>
      </c>
      <c r="H26" s="776"/>
      <c r="I26" s="779">
        <f>'Part 7-Preventive Food Defense'!E100</f>
        <v>180</v>
      </c>
      <c r="J26" s="780"/>
      <c r="K26" s="779">
        <f>'Part 7-Preventive Food Defense'!E102</f>
        <v>144</v>
      </c>
      <c r="L26" s="780"/>
      <c r="M26" s="834">
        <f>'Part 7-Preventive Food Defense'!J97</f>
        <v>0</v>
      </c>
      <c r="N26" s="836">
        <f t="shared" si="0"/>
        <v>0</v>
      </c>
      <c r="O26" s="779" t="str">
        <f>IF('Part 7-Preventive Food Defense'!D104="✓", "Pass", IF('Part 7-Preventive Food Defense'!H104="✓", "Fail", ""))</f>
        <v/>
      </c>
      <c r="P26" s="780"/>
      <c r="Q26" s="801"/>
      <c r="R26" s="802"/>
      <c r="S26" s="805"/>
      <c r="T26" s="806"/>
      <c r="U26" s="809" t="s">
        <v>408</v>
      </c>
      <c r="V26" s="810"/>
      <c r="W26" s="811"/>
      <c r="X26" s="815"/>
    </row>
    <row r="27" spans="1:24" ht="15" customHeight="1" x14ac:dyDescent="0.2">
      <c r="A27" s="827"/>
      <c r="B27" s="831"/>
      <c r="C27" s="832"/>
      <c r="D27" s="832"/>
      <c r="E27" s="833"/>
      <c r="F27" s="774"/>
      <c r="G27" s="777"/>
      <c r="H27" s="778"/>
      <c r="I27" s="781"/>
      <c r="J27" s="782"/>
      <c r="K27" s="781"/>
      <c r="L27" s="782"/>
      <c r="M27" s="835"/>
      <c r="N27" s="837"/>
      <c r="O27" s="781"/>
      <c r="P27" s="782"/>
      <c r="Q27" s="803"/>
      <c r="R27" s="804"/>
      <c r="S27" s="807"/>
      <c r="T27" s="808"/>
      <c r="U27" s="812"/>
      <c r="V27" s="813"/>
      <c r="W27" s="814"/>
      <c r="X27" s="816"/>
    </row>
    <row r="28" spans="1:24" ht="15" customHeight="1" x14ac:dyDescent="0.2">
      <c r="A28" s="280">
        <f>'Page 1-3'!$P$89</f>
        <v>0</v>
      </c>
      <c r="B28" s="817" t="s">
        <v>650</v>
      </c>
      <c r="C28" s="818"/>
      <c r="D28" s="818"/>
      <c r="E28" s="819"/>
      <c r="F28" s="294"/>
      <c r="G28" s="820"/>
      <c r="H28" s="821"/>
      <c r="I28" s="783"/>
      <c r="J28" s="784"/>
      <c r="K28" s="783"/>
      <c r="L28" s="784"/>
      <c r="M28" s="297"/>
      <c r="N28" s="278"/>
      <c r="O28" s="822" t="str">
        <f>IF('Logo Use'!D51="✓", "Pass", IF('Logo Use'!H51="✓", "Fail", ""))</f>
        <v/>
      </c>
      <c r="P28" s="823"/>
      <c r="Q28" s="824"/>
      <c r="R28" s="825"/>
      <c r="S28" s="783"/>
      <c r="T28" s="784"/>
      <c r="U28" s="785"/>
      <c r="V28" s="786"/>
      <c r="W28" s="787"/>
      <c r="X28" s="294"/>
    </row>
    <row r="29" spans="1:24" ht="30" customHeight="1" x14ac:dyDescent="0.2">
      <c r="A29" s="788" t="s">
        <v>543</v>
      </c>
      <c r="B29" s="788"/>
      <c r="C29" s="788"/>
      <c r="D29" s="788"/>
      <c r="E29" s="788"/>
      <c r="F29" s="788"/>
      <c r="G29" s="788"/>
      <c r="H29" s="788"/>
      <c r="I29" s="788"/>
      <c r="J29" s="788"/>
      <c r="K29" s="788"/>
      <c r="L29" s="788"/>
      <c r="M29" s="788"/>
      <c r="N29" s="788"/>
      <c r="O29" s="788"/>
      <c r="P29" s="788"/>
      <c r="Q29" s="788"/>
      <c r="R29" s="788"/>
      <c r="S29" s="788"/>
      <c r="T29" s="788"/>
      <c r="U29" s="788"/>
      <c r="V29" s="788"/>
      <c r="W29" s="788"/>
      <c r="X29" s="788"/>
    </row>
    <row r="30" spans="1:24" ht="10.5" customHeight="1" x14ac:dyDescent="0.2">
      <c r="A30" s="789" t="s">
        <v>616</v>
      </c>
      <c r="B30" s="790"/>
      <c r="C30" s="461" t="str">
        <f>'Page 1-3'!G35</f>
        <v>Potato</v>
      </c>
      <c r="D30" s="462"/>
      <c r="E30" s="462"/>
      <c r="F30" s="462"/>
      <c r="G30" s="462"/>
      <c r="H30" s="462"/>
      <c r="I30" s="462"/>
      <c r="J30" s="462"/>
      <c r="K30" s="462"/>
      <c r="L30" s="462"/>
      <c r="M30" s="462"/>
      <c r="N30" s="462"/>
      <c r="O30" s="462"/>
      <c r="P30" s="462"/>
      <c r="Q30" s="462"/>
      <c r="R30" s="462"/>
      <c r="S30" s="462"/>
      <c r="T30" s="462"/>
      <c r="U30" s="462"/>
      <c r="V30" s="462"/>
      <c r="W30" s="462"/>
      <c r="X30" s="463"/>
    </row>
    <row r="31" spans="1:24" ht="8.25" customHeight="1" x14ac:dyDescent="0.2">
      <c r="A31" s="791"/>
      <c r="B31" s="792"/>
      <c r="C31" s="795"/>
      <c r="D31" s="796"/>
      <c r="E31" s="796"/>
      <c r="F31" s="796"/>
      <c r="G31" s="796"/>
      <c r="H31" s="796"/>
      <c r="I31" s="796"/>
      <c r="J31" s="796"/>
      <c r="K31" s="796"/>
      <c r="L31" s="796"/>
      <c r="M31" s="796"/>
      <c r="N31" s="796"/>
      <c r="O31" s="796"/>
      <c r="P31" s="796"/>
      <c r="Q31" s="796"/>
      <c r="R31" s="796"/>
      <c r="S31" s="796"/>
      <c r="T31" s="796"/>
      <c r="U31" s="796"/>
      <c r="V31" s="796"/>
      <c r="W31" s="796"/>
      <c r="X31" s="797"/>
    </row>
    <row r="32" spans="1:24" ht="8.25" customHeight="1" x14ac:dyDescent="0.2">
      <c r="A32" s="791"/>
      <c r="B32" s="792"/>
      <c r="C32" s="795"/>
      <c r="D32" s="796"/>
      <c r="E32" s="796"/>
      <c r="F32" s="796"/>
      <c r="G32" s="796"/>
      <c r="H32" s="796"/>
      <c r="I32" s="796"/>
      <c r="J32" s="796"/>
      <c r="K32" s="796"/>
      <c r="L32" s="796"/>
      <c r="M32" s="796"/>
      <c r="N32" s="796"/>
      <c r="O32" s="796"/>
      <c r="P32" s="796"/>
      <c r="Q32" s="796"/>
      <c r="R32" s="796"/>
      <c r="S32" s="796"/>
      <c r="T32" s="796"/>
      <c r="U32" s="796"/>
      <c r="V32" s="796"/>
      <c r="W32" s="796"/>
      <c r="X32" s="797"/>
    </row>
    <row r="33" spans="1:24" ht="10.5" customHeight="1" x14ac:dyDescent="0.2">
      <c r="A33" s="793"/>
      <c r="B33" s="794"/>
      <c r="C33" s="798"/>
      <c r="D33" s="799"/>
      <c r="E33" s="799"/>
      <c r="F33" s="799"/>
      <c r="G33" s="799"/>
      <c r="H33" s="799"/>
      <c r="I33" s="799"/>
      <c r="J33" s="799"/>
      <c r="K33" s="799"/>
      <c r="L33" s="799"/>
      <c r="M33" s="799"/>
      <c r="N33" s="799"/>
      <c r="O33" s="799"/>
      <c r="P33" s="799"/>
      <c r="Q33" s="799"/>
      <c r="R33" s="799"/>
      <c r="S33" s="799"/>
      <c r="T33" s="799"/>
      <c r="U33" s="799"/>
      <c r="V33" s="799"/>
      <c r="W33" s="799"/>
      <c r="X33" s="800"/>
    </row>
    <row r="34" spans="1:24" ht="27" customHeight="1" x14ac:dyDescent="0.25">
      <c r="A34" s="771" t="s">
        <v>259</v>
      </c>
      <c r="B34" s="771"/>
      <c r="C34" s="771"/>
      <c r="D34" s="760" t="s">
        <v>714</v>
      </c>
      <c r="E34" s="760"/>
      <c r="F34" s="760"/>
      <c r="G34" s="760"/>
      <c r="H34" s="760"/>
      <c r="I34" s="760"/>
      <c r="J34" s="760"/>
      <c r="K34" s="760"/>
      <c r="L34" s="772" t="s">
        <v>315</v>
      </c>
      <c r="M34" s="772"/>
      <c r="N34" s="296"/>
      <c r="O34" s="760" t="s">
        <v>749</v>
      </c>
      <c r="P34" s="760"/>
      <c r="Q34" s="760"/>
      <c r="R34" s="760"/>
      <c r="S34" s="760"/>
      <c r="T34" s="760"/>
      <c r="U34" s="760"/>
      <c r="V34" s="760"/>
      <c r="W34" s="760"/>
      <c r="X34" s="760"/>
    </row>
    <row r="35" spans="1:24" ht="21.75" customHeight="1" x14ac:dyDescent="0.25">
      <c r="A35" s="358" t="s">
        <v>260</v>
      </c>
      <c r="B35" s="358"/>
      <c r="C35" s="761" t="str">
        <f>'Page 1-3'!K43</f>
        <v>Group GAP</v>
      </c>
      <c r="D35" s="761"/>
      <c r="E35" s="761"/>
      <c r="F35" s="761"/>
      <c r="G35" s="761"/>
      <c r="H35" s="761"/>
      <c r="I35" s="761"/>
      <c r="J35" s="761"/>
      <c r="K35" s="761"/>
      <c r="L35" s="761"/>
      <c r="M35" s="761"/>
      <c r="N35" s="761"/>
      <c r="O35" s="761"/>
      <c r="P35" s="761"/>
      <c r="Q35" s="761"/>
      <c r="R35" s="761"/>
      <c r="S35" s="768" t="s">
        <v>261</v>
      </c>
      <c r="T35" s="768"/>
      <c r="U35" s="768"/>
      <c r="V35" s="768"/>
      <c r="W35" s="768"/>
      <c r="X35" s="250"/>
    </row>
    <row r="36" spans="1:24" ht="13.5" thickBot="1" x14ac:dyDescent="0.25">
      <c r="A36" s="769"/>
      <c r="B36" s="769"/>
      <c r="C36" s="769"/>
      <c r="D36" s="769"/>
      <c r="E36" s="769"/>
      <c r="F36" s="769"/>
      <c r="G36" s="769"/>
      <c r="H36" s="769"/>
      <c r="I36" s="769"/>
      <c r="J36" s="769"/>
      <c r="K36" s="769"/>
      <c r="L36" s="769"/>
      <c r="M36" s="769"/>
      <c r="N36" s="769"/>
      <c r="O36" s="769"/>
      <c r="P36" s="769"/>
      <c r="Q36" s="769"/>
      <c r="R36" s="769"/>
      <c r="S36" s="769"/>
      <c r="T36" s="769"/>
      <c r="U36" s="769"/>
      <c r="V36" s="769"/>
      <c r="W36" s="769"/>
      <c r="X36" s="769"/>
    </row>
    <row r="37" spans="1:24" ht="15.75" x14ac:dyDescent="0.25">
      <c r="A37" s="770" t="s">
        <v>5</v>
      </c>
      <c r="B37" s="770"/>
      <c r="C37" s="770"/>
      <c r="D37" s="770"/>
      <c r="E37" s="770"/>
      <c r="F37" s="770"/>
      <c r="G37" s="770"/>
      <c r="H37" s="770"/>
      <c r="I37" s="770"/>
      <c r="J37" s="770"/>
      <c r="K37" s="770"/>
      <c r="L37" s="770"/>
      <c r="M37" s="770"/>
      <c r="N37" s="770"/>
      <c r="O37" s="770"/>
      <c r="P37" s="770"/>
      <c r="Q37" s="770"/>
      <c r="R37" s="770"/>
      <c r="S37" s="770"/>
      <c r="T37" s="770"/>
      <c r="U37" s="770"/>
      <c r="V37" s="770"/>
      <c r="W37" s="770"/>
      <c r="X37" s="770"/>
    </row>
    <row r="38" spans="1:24" ht="27" customHeight="1" x14ac:dyDescent="0.25">
      <c r="A38" s="762" t="s">
        <v>352</v>
      </c>
      <c r="B38" s="762"/>
      <c r="C38" s="762"/>
      <c r="D38" s="762"/>
      <c r="E38" s="763"/>
      <c r="F38" s="763"/>
      <c r="G38" s="763"/>
      <c r="H38" s="763"/>
      <c r="I38" s="763"/>
      <c r="J38" s="763"/>
      <c r="K38" s="763"/>
      <c r="L38" s="763"/>
      <c r="M38" s="763"/>
      <c r="N38" s="763"/>
      <c r="O38" s="763"/>
      <c r="P38" s="763"/>
      <c r="Q38" s="764"/>
      <c r="R38" s="764"/>
      <c r="S38" s="764"/>
      <c r="T38" s="764"/>
      <c r="U38" s="764"/>
      <c r="V38" s="764"/>
      <c r="W38" s="764"/>
      <c r="X38" s="764"/>
    </row>
    <row r="39" spans="1:24" ht="27" customHeight="1" x14ac:dyDescent="0.25">
      <c r="A39" s="765" t="s">
        <v>315</v>
      </c>
      <c r="B39" s="765"/>
      <c r="C39" s="765"/>
      <c r="D39" s="765"/>
      <c r="E39" s="766"/>
      <c r="F39" s="766"/>
      <c r="G39" s="766"/>
      <c r="H39" s="766"/>
      <c r="I39" s="766"/>
      <c r="J39" s="766"/>
      <c r="K39" s="766"/>
      <c r="L39" s="766"/>
      <c r="M39" s="766"/>
      <c r="N39" s="766"/>
      <c r="O39" s="766"/>
      <c r="P39" s="766"/>
      <c r="Q39" s="251"/>
      <c r="R39" s="251"/>
      <c r="S39" s="252"/>
      <c r="T39" s="767"/>
      <c r="U39" s="767"/>
      <c r="V39" s="767"/>
      <c r="W39" s="767"/>
      <c r="X39" s="767"/>
    </row>
    <row r="40" spans="1:24" ht="15.75" x14ac:dyDescent="0.25">
      <c r="A40" s="253"/>
      <c r="B40" s="253"/>
      <c r="C40" s="253"/>
      <c r="D40" s="254"/>
      <c r="E40" s="255"/>
      <c r="F40" s="243"/>
      <c r="G40" s="243"/>
      <c r="H40" s="243"/>
      <c r="I40" s="243"/>
      <c r="J40" s="243"/>
      <c r="K40" s="243"/>
      <c r="L40" s="243"/>
      <c r="M40" s="243"/>
      <c r="N40" s="243"/>
      <c r="O40" s="243"/>
      <c r="P40" s="243"/>
      <c r="Q40" s="251"/>
      <c r="R40" s="251"/>
      <c r="S40" s="252"/>
      <c r="T40" s="295"/>
      <c r="U40" s="287"/>
      <c r="V40" s="287"/>
      <c r="W40" s="287"/>
      <c r="X40" s="287"/>
    </row>
    <row r="41" spans="1:24" x14ac:dyDescent="0.2">
      <c r="A41" s="319"/>
      <c r="B41" s="319"/>
      <c r="C41" s="319"/>
      <c r="D41" s="319"/>
      <c r="E41" s="319"/>
      <c r="F41" s="319"/>
      <c r="G41" s="319"/>
      <c r="H41" s="319"/>
      <c r="I41" s="319"/>
      <c r="J41" s="319"/>
      <c r="K41" s="319"/>
      <c r="L41" s="319"/>
      <c r="M41" s="319"/>
      <c r="N41" s="319"/>
      <c r="O41" s="319"/>
      <c r="P41" s="319"/>
      <c r="Q41" s="319"/>
      <c r="R41" s="319"/>
      <c r="S41" s="283"/>
      <c r="T41" s="758"/>
      <c r="U41" s="758"/>
      <c r="V41" s="758"/>
      <c r="W41" s="758"/>
      <c r="X41" s="758"/>
    </row>
    <row r="42" spans="1:24" x14ac:dyDescent="0.2">
      <c r="A42" s="759"/>
      <c r="B42" s="759"/>
      <c r="C42" s="759"/>
      <c r="D42" s="759"/>
      <c r="E42" s="759"/>
      <c r="F42" s="759"/>
      <c r="G42" s="759"/>
      <c r="H42" s="759"/>
      <c r="I42" s="759"/>
      <c r="J42" s="759"/>
      <c r="K42" s="759"/>
      <c r="L42" s="84"/>
      <c r="M42" s="84"/>
      <c r="N42" s="84"/>
      <c r="O42" s="84"/>
      <c r="P42" s="84"/>
      <c r="Q42" s="84"/>
      <c r="R42" s="84"/>
      <c r="S42" s="283"/>
      <c r="T42" s="758"/>
      <c r="U42" s="758"/>
      <c r="V42" s="758"/>
      <c r="W42" s="758"/>
      <c r="X42" s="758"/>
    </row>
  </sheetData>
  <sheetProtection algorithmName="SHA-512" hashValue="wTRtQbikGrNCG2IHOyKJe4TkWVS/TMHzmlsTiHN6V5Mg8fPLFnMcEU1CdaA3yPE9i/6jJ+wwlUkYbrrWfg4Qrw==" saltValue="vKwgXvmErfzn3QjRpzhC1g==" spinCount="100000" sheet="1" objects="1" scenarios="1"/>
  <mergeCells count="161">
    <mergeCell ref="A5:B6"/>
    <mergeCell ref="A7:B8"/>
    <mergeCell ref="C7:K8"/>
    <mergeCell ref="L7:Q8"/>
    <mergeCell ref="R7:X8"/>
    <mergeCell ref="A1:E1"/>
    <mergeCell ref="F1:Q1"/>
    <mergeCell ref="R1:V1"/>
    <mergeCell ref="A2:E2"/>
    <mergeCell ref="F2:Q2"/>
    <mergeCell ref="A3:E3"/>
    <mergeCell ref="F3:V3"/>
    <mergeCell ref="C5:X6"/>
    <mergeCell ref="A9:B10"/>
    <mergeCell ref="C9:G10"/>
    <mergeCell ref="H9:K9"/>
    <mergeCell ref="L9:Q9"/>
    <mergeCell ref="R9:T9"/>
    <mergeCell ref="U9:X9"/>
    <mergeCell ref="H10:K10"/>
    <mergeCell ref="L10:Q10"/>
    <mergeCell ref="R10:T10"/>
    <mergeCell ref="U10:X10"/>
    <mergeCell ref="A11:B11"/>
    <mergeCell ref="C11:G11"/>
    <mergeCell ref="H11:K11"/>
    <mergeCell ref="L11:Q11"/>
    <mergeCell ref="R11:X11"/>
    <mergeCell ref="A12:B12"/>
    <mergeCell ref="C12:G12"/>
    <mergeCell ref="H12:K12"/>
    <mergeCell ref="L12:Q12"/>
    <mergeCell ref="R12:S12"/>
    <mergeCell ref="A13:X13"/>
    <mergeCell ref="A14:A15"/>
    <mergeCell ref="B14:E15"/>
    <mergeCell ref="F14:F15"/>
    <mergeCell ref="G14:H15"/>
    <mergeCell ref="I14:J15"/>
    <mergeCell ref="K14:L15"/>
    <mergeCell ref="M14:M15"/>
    <mergeCell ref="N14:N15"/>
    <mergeCell ref="O14:P15"/>
    <mergeCell ref="Q14:R15"/>
    <mergeCell ref="S14:T15"/>
    <mergeCell ref="U14:W15"/>
    <mergeCell ref="X14:X15"/>
    <mergeCell ref="B16:E16"/>
    <mergeCell ref="G16:H16"/>
    <mergeCell ref="I16:J16"/>
    <mergeCell ref="K16:L16"/>
    <mergeCell ref="O16:P16"/>
    <mergeCell ref="Q16:R16"/>
    <mergeCell ref="S16:T16"/>
    <mergeCell ref="U16:W16"/>
    <mergeCell ref="B17:E17"/>
    <mergeCell ref="G17:H17"/>
    <mergeCell ref="I17:J17"/>
    <mergeCell ref="K17:L17"/>
    <mergeCell ref="O17:P17"/>
    <mergeCell ref="Q17:R17"/>
    <mergeCell ref="S17:T17"/>
    <mergeCell ref="U17:W17"/>
    <mergeCell ref="S19:T20"/>
    <mergeCell ref="U19:W20"/>
    <mergeCell ref="X19:X20"/>
    <mergeCell ref="B21:E21"/>
    <mergeCell ref="G21:H21"/>
    <mergeCell ref="I21:J21"/>
    <mergeCell ref="K21:L21"/>
    <mergeCell ref="O21:P21"/>
    <mergeCell ref="S18:T18"/>
    <mergeCell ref="U18:W18"/>
    <mergeCell ref="B19:E20"/>
    <mergeCell ref="F19:F20"/>
    <mergeCell ref="G19:H20"/>
    <mergeCell ref="I19:J20"/>
    <mergeCell ref="K19:L20"/>
    <mergeCell ref="M19:M20"/>
    <mergeCell ref="N19:N20"/>
    <mergeCell ref="B18:E18"/>
    <mergeCell ref="G18:H18"/>
    <mergeCell ref="I18:J18"/>
    <mergeCell ref="K18:L18"/>
    <mergeCell ref="O18:P18"/>
    <mergeCell ref="Q18:R18"/>
    <mergeCell ref="A22:A23"/>
    <mergeCell ref="B22:E23"/>
    <mergeCell ref="F22:F23"/>
    <mergeCell ref="G22:H23"/>
    <mergeCell ref="I22:J23"/>
    <mergeCell ref="K22:L23"/>
    <mergeCell ref="M22:M23"/>
    <mergeCell ref="O19:P20"/>
    <mergeCell ref="Q19:R20"/>
    <mergeCell ref="A19:A20"/>
    <mergeCell ref="N22:N23"/>
    <mergeCell ref="O22:P23"/>
    <mergeCell ref="Q22:R23"/>
    <mergeCell ref="S22:T23"/>
    <mergeCell ref="U22:W23"/>
    <mergeCell ref="X22:X23"/>
    <mergeCell ref="Q21:R21"/>
    <mergeCell ref="S21:T21"/>
    <mergeCell ref="U21:W21"/>
    <mergeCell ref="X24:X25"/>
    <mergeCell ref="A26:A27"/>
    <mergeCell ref="B26:E27"/>
    <mergeCell ref="F26:F27"/>
    <mergeCell ref="G26:H27"/>
    <mergeCell ref="I26:J27"/>
    <mergeCell ref="K26:L27"/>
    <mergeCell ref="M26:M27"/>
    <mergeCell ref="N26:N27"/>
    <mergeCell ref="O26:P27"/>
    <mergeCell ref="M24:M25"/>
    <mergeCell ref="N24:N25"/>
    <mergeCell ref="O24:P25"/>
    <mergeCell ref="Q24:R25"/>
    <mergeCell ref="S24:T25"/>
    <mergeCell ref="U24:W25"/>
    <mergeCell ref="A24:A25"/>
    <mergeCell ref="B24:E25"/>
    <mergeCell ref="F24:F25"/>
    <mergeCell ref="G24:H25"/>
    <mergeCell ref="I24:J25"/>
    <mergeCell ref="K24:L25"/>
    <mergeCell ref="S28:T28"/>
    <mergeCell ref="U28:W28"/>
    <mergeCell ref="A29:X29"/>
    <mergeCell ref="A30:B33"/>
    <mergeCell ref="C30:X33"/>
    <mergeCell ref="Q26:R27"/>
    <mergeCell ref="S26:T27"/>
    <mergeCell ref="U26:W27"/>
    <mergeCell ref="X26:X27"/>
    <mergeCell ref="B28:E28"/>
    <mergeCell ref="G28:H28"/>
    <mergeCell ref="I28:J28"/>
    <mergeCell ref="K28:L28"/>
    <mergeCell ref="O28:P28"/>
    <mergeCell ref="Q28:R28"/>
    <mergeCell ref="A41:R41"/>
    <mergeCell ref="T41:X41"/>
    <mergeCell ref="A42:K42"/>
    <mergeCell ref="T42:X42"/>
    <mergeCell ref="O34:X34"/>
    <mergeCell ref="C35:R35"/>
    <mergeCell ref="A38:D38"/>
    <mergeCell ref="E38:P38"/>
    <mergeCell ref="Q38:X38"/>
    <mergeCell ref="A39:D39"/>
    <mergeCell ref="E39:P39"/>
    <mergeCell ref="T39:X39"/>
    <mergeCell ref="A35:B35"/>
    <mergeCell ref="S35:W35"/>
    <mergeCell ref="A36:X36"/>
    <mergeCell ref="A37:X37"/>
    <mergeCell ref="A34:C34"/>
    <mergeCell ref="D34:K34"/>
    <mergeCell ref="L34:M34"/>
  </mergeCells>
  <conditionalFormatting sqref="U9">
    <cfRule type="expression" dxfId="14" priority="16">
      <formula>$U$9=0</formula>
    </cfRule>
  </conditionalFormatting>
  <conditionalFormatting sqref="U10:X10">
    <cfRule type="expression" dxfId="13" priority="15">
      <formula>$U$10=0</formula>
    </cfRule>
  </conditionalFormatting>
  <conditionalFormatting sqref="U12 W12">
    <cfRule type="expression" dxfId="12" priority="14">
      <formula>AND($U$12=0, $W$12=0)</formula>
    </cfRule>
  </conditionalFormatting>
  <conditionalFormatting sqref="X35">
    <cfRule type="expression" dxfId="11" priority="12">
      <formula>$X$35=0</formula>
    </cfRule>
  </conditionalFormatting>
  <conditionalFormatting sqref="Q16">
    <cfRule type="expression" dxfId="10" priority="10">
      <formula>Q16=0</formula>
    </cfRule>
  </conditionalFormatting>
  <conditionalFormatting sqref="O34">
    <cfRule type="expression" dxfId="9" priority="9">
      <formula>$O$34=0</formula>
    </cfRule>
  </conditionalFormatting>
  <conditionalFormatting sqref="D34">
    <cfRule type="expression" dxfId="8" priority="8">
      <formula>$D$34=0</formula>
    </cfRule>
  </conditionalFormatting>
  <conditionalFormatting sqref="C35:R35">
    <cfRule type="expression" dxfId="7" priority="7">
      <formula>$C$35=0</formula>
    </cfRule>
  </conditionalFormatting>
  <pageMargins left="0.7" right="0.7" top="0.75" bottom="0.75" header="0.3" footer="0.3"/>
  <pageSetup scale="75" orientation="landscape" r:id="rId1"/>
  <headerFooter>
    <oddFooter>&amp;L&amp;"Times New Roman,Regular"&amp;12For Official Government Use Only
USDA, AMS, SCP, Specialty Crop Inspection Division &amp;R&amp;"Times New Roman,Regular"&amp;12September 17, 2019
     Version 2.1</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1" id="{61BD9CEF-D26E-423E-AE80-9B35CC575A2A}">
            <xm:f>AND(OR(O19="Pass", O19=""), 'Page 1-3'!$P$77&gt;0, $Q19="")</xm:f>
            <x14:dxf>
              <fill>
                <patternFill>
                  <bgColor rgb="FFFFFF00"/>
                </patternFill>
              </fill>
            </x14:dxf>
          </x14:cfRule>
          <xm:sqref>Q19:R20</xm:sqref>
        </x14:conditionalFormatting>
        <x14:conditionalFormatting xmlns:xm="http://schemas.microsoft.com/office/excel/2006/main">
          <x14:cfRule type="expression" priority="18" id="{B23F61BD-E6F2-4BA7-92AD-4FB7C613D628}">
            <xm:f>AND(OR(O28="Pass", O28=""), 'Page 1-3'!$P$89&gt;0, $Q$28="")</xm:f>
            <x14:dxf>
              <fill>
                <patternFill>
                  <bgColor rgb="FFFFFF00"/>
                </patternFill>
              </fill>
            </x14:dxf>
          </x14:cfRule>
          <xm:sqref>Q28</xm:sqref>
        </x14:conditionalFormatting>
        <x14:conditionalFormatting xmlns:xm="http://schemas.microsoft.com/office/excel/2006/main">
          <x14:cfRule type="expression" priority="6" id="{034A7BD5-9D17-47F0-A078-FF3F400A2112}">
            <xm:f>AND(OR(O21="Pass", O21=""), 'Page 1-3'!$P$79&gt;0, $Q$21="")</xm:f>
            <x14:dxf>
              <fill>
                <patternFill>
                  <bgColor rgb="FFFFFF00"/>
                </patternFill>
              </fill>
            </x14:dxf>
          </x14:cfRule>
          <xm:sqref>Q21</xm:sqref>
        </x14:conditionalFormatting>
        <x14:conditionalFormatting xmlns:xm="http://schemas.microsoft.com/office/excel/2006/main">
          <x14:cfRule type="expression" priority="4" id="{12FFF1C4-6754-454A-81E9-D7D56D1E10AE}">
            <xm:f>AND(OR(O18="Pass", O18=""), 'Page 1-3'!$P$75&gt;0, $Q$18="")</xm:f>
            <x14:dxf>
              <fill>
                <patternFill>
                  <bgColor rgb="FFFFFF00"/>
                </patternFill>
              </fill>
            </x14:dxf>
          </x14:cfRule>
          <xm:sqref>Q18</xm:sqref>
        </x14:conditionalFormatting>
        <x14:conditionalFormatting xmlns:xm="http://schemas.microsoft.com/office/excel/2006/main">
          <x14:cfRule type="expression" priority="3" id="{3302C6C2-0D6F-4A70-9DE5-EBD5825ED410}">
            <xm:f>AND(OR(O26="Pass", O26=""), 'Page 1-3'!$P$87&gt;0, $Q26="")</xm:f>
            <x14:dxf>
              <fill>
                <patternFill>
                  <bgColor rgb="FFFFFF00"/>
                </patternFill>
              </fill>
            </x14:dxf>
          </x14:cfRule>
          <xm:sqref>Q26:R27</xm:sqref>
        </x14:conditionalFormatting>
        <x14:conditionalFormatting xmlns:xm="http://schemas.microsoft.com/office/excel/2006/main">
          <x14:cfRule type="expression" priority="2" id="{0EDF70DE-F29A-4305-94A9-034C0C10DEF7}">
            <xm:f>AND(OR(O24="Pass", O24=""), 'Page 1-3'!$P$85&gt;0, $Q24="")</xm:f>
            <x14:dxf>
              <fill>
                <patternFill>
                  <bgColor rgb="FFFFFF00"/>
                </patternFill>
              </fill>
            </x14:dxf>
          </x14:cfRule>
          <xm:sqref>Q24:R25</xm:sqref>
        </x14:conditionalFormatting>
        <x14:conditionalFormatting xmlns:xm="http://schemas.microsoft.com/office/excel/2006/main">
          <x14:cfRule type="expression" priority="1" id="{81577150-EEC7-48F2-B01C-70451B981150}">
            <xm:f>AND(OR(O22="Pass", O22=""), 'Page 1-3'!$P$81&gt;0, $Q22="")</xm:f>
            <x14:dxf>
              <fill>
                <patternFill>
                  <bgColor rgb="FFFFFF00"/>
                </patternFill>
              </fill>
            </x14:dxf>
          </x14:cfRule>
          <xm:sqref>Q22:R23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13"/>
  <sheetViews>
    <sheetView view="pageLayout" topLeftCell="A31" zoomScaleNormal="100" workbookViewId="0">
      <selection activeCell="H47" sqref="H47"/>
    </sheetView>
  </sheetViews>
  <sheetFormatPr defaultColWidth="9.28515625" defaultRowHeight="15" x14ac:dyDescent="0.25"/>
  <cols>
    <col min="1" max="16384" width="9.28515625" style="23"/>
  </cols>
  <sheetData>
    <row r="1" spans="1:9" ht="18.75" x14ac:dyDescent="0.3">
      <c r="A1" s="921" t="s">
        <v>331</v>
      </c>
      <c r="B1" s="921"/>
      <c r="C1" s="921"/>
      <c r="D1" s="921"/>
      <c r="E1" s="921"/>
      <c r="F1" s="921"/>
      <c r="G1" s="921"/>
      <c r="H1" s="921"/>
      <c r="I1" s="921"/>
    </row>
    <row r="2" spans="1:9" ht="18.75" x14ac:dyDescent="0.3">
      <c r="A2" s="921"/>
      <c r="B2" s="921"/>
      <c r="C2" s="921"/>
      <c r="D2" s="921"/>
      <c r="E2" s="921"/>
      <c r="F2" s="921"/>
      <c r="G2" s="921"/>
      <c r="H2" s="921"/>
      <c r="I2" s="921"/>
    </row>
    <row r="3" spans="1:9" ht="75.75" customHeight="1" x14ac:dyDescent="0.25">
      <c r="A3" s="922" t="s">
        <v>353</v>
      </c>
      <c r="B3" s="922"/>
      <c r="C3" s="922"/>
      <c r="D3" s="922"/>
      <c r="E3" s="922"/>
      <c r="F3" s="922"/>
      <c r="G3" s="922"/>
      <c r="H3" s="922"/>
      <c r="I3" s="922"/>
    </row>
    <row r="4" spans="1:9" x14ac:dyDescent="0.25">
      <c r="A4" s="256"/>
      <c r="B4" s="922" t="s">
        <v>332</v>
      </c>
      <c r="C4" s="922"/>
      <c r="D4" s="922"/>
      <c r="E4" s="922"/>
      <c r="F4" s="922"/>
      <c r="G4" s="922"/>
      <c r="H4" s="256"/>
      <c r="I4" s="256"/>
    </row>
    <row r="5" spans="1:9" ht="15.75" customHeight="1" x14ac:dyDescent="0.25">
      <c r="A5" s="256"/>
      <c r="B5" s="922"/>
      <c r="C5" s="922"/>
      <c r="D5" s="922"/>
      <c r="E5" s="922"/>
      <c r="F5" s="922"/>
      <c r="G5" s="922"/>
      <c r="H5" s="256"/>
      <c r="I5" s="256"/>
    </row>
    <row r="6" spans="1:9" x14ac:dyDescent="0.25">
      <c r="A6" s="256"/>
      <c r="B6" s="920" t="s">
        <v>333</v>
      </c>
      <c r="C6" s="920"/>
      <c r="D6" s="920"/>
      <c r="E6" s="920"/>
      <c r="F6" s="920"/>
      <c r="G6" s="920"/>
      <c r="H6" s="256"/>
      <c r="I6" s="256"/>
    </row>
    <row r="7" spans="1:9" ht="2.25" customHeight="1" x14ac:dyDescent="0.25">
      <c r="A7" s="256"/>
      <c r="B7" s="920"/>
      <c r="C7" s="920"/>
      <c r="D7" s="920"/>
      <c r="E7" s="920"/>
      <c r="F7" s="920"/>
      <c r="G7" s="920"/>
      <c r="H7" s="256"/>
      <c r="I7" s="256"/>
    </row>
    <row r="8" spans="1:9" x14ac:dyDescent="0.25">
      <c r="A8" s="256"/>
      <c r="B8" s="920" t="s">
        <v>334</v>
      </c>
      <c r="C8" s="920"/>
      <c r="D8" s="920"/>
      <c r="E8" s="920"/>
      <c r="F8" s="920"/>
      <c r="G8" s="920"/>
      <c r="H8" s="256"/>
      <c r="I8" s="256"/>
    </row>
    <row r="9" spans="1:9" ht="4.5" customHeight="1" x14ac:dyDescent="0.25">
      <c r="A9" s="256"/>
      <c r="B9" s="920"/>
      <c r="C9" s="920"/>
      <c r="D9" s="920"/>
      <c r="E9" s="920"/>
      <c r="F9" s="920"/>
      <c r="G9" s="920"/>
      <c r="H9" s="256"/>
      <c r="I9" s="256"/>
    </row>
    <row r="10" spans="1:9" x14ac:dyDescent="0.25">
      <c r="A10" s="256"/>
      <c r="B10" s="920" t="s">
        <v>335</v>
      </c>
      <c r="C10" s="920"/>
      <c r="D10" s="920"/>
      <c r="E10" s="920"/>
      <c r="F10" s="920"/>
      <c r="G10" s="920"/>
      <c r="H10" s="256"/>
      <c r="I10" s="256"/>
    </row>
    <row r="11" spans="1:9" ht="3.75" customHeight="1" x14ac:dyDescent="0.25">
      <c r="A11" s="256"/>
      <c r="B11" s="920"/>
      <c r="C11" s="920"/>
      <c r="D11" s="920"/>
      <c r="E11" s="920"/>
      <c r="F11" s="920"/>
      <c r="G11" s="920"/>
      <c r="H11" s="256"/>
      <c r="I11" s="256"/>
    </row>
    <row r="12" spans="1:9" x14ac:dyDescent="0.25">
      <c r="A12" s="256"/>
      <c r="B12" s="920" t="s">
        <v>336</v>
      </c>
      <c r="C12" s="920"/>
      <c r="D12" s="920"/>
      <c r="E12" s="920"/>
      <c r="F12" s="920"/>
      <c r="G12" s="920"/>
      <c r="H12" s="256"/>
      <c r="I12" s="256"/>
    </row>
    <row r="13" spans="1:9" x14ac:dyDescent="0.25">
      <c r="A13" s="256"/>
      <c r="B13" s="920"/>
      <c r="C13" s="920"/>
      <c r="D13" s="920"/>
      <c r="E13" s="920"/>
      <c r="F13" s="920"/>
      <c r="G13" s="920"/>
      <c r="H13" s="256"/>
      <c r="I13" s="256"/>
    </row>
  </sheetData>
  <mergeCells count="8">
    <mergeCell ref="B10:G11"/>
    <mergeCell ref="B12:G13"/>
    <mergeCell ref="A1:I1"/>
    <mergeCell ref="A2:I2"/>
    <mergeCell ref="A3:I3"/>
    <mergeCell ref="B4:G5"/>
    <mergeCell ref="B6:G7"/>
    <mergeCell ref="B8:G9"/>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Roman,Regular"&amp;11September 17, 2019
     Version 2.1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S51"/>
  <sheetViews>
    <sheetView showZeros="0" view="pageLayout" topLeftCell="A34" zoomScaleNormal="100" workbookViewId="0">
      <selection activeCell="A15" sqref="A15:I23"/>
    </sheetView>
  </sheetViews>
  <sheetFormatPr defaultColWidth="9.28515625" defaultRowHeight="15" x14ac:dyDescent="0.25"/>
  <cols>
    <col min="1" max="1" width="15.28515625" style="81" customWidth="1"/>
    <col min="2" max="2" width="7.28515625" style="81" customWidth="1"/>
    <col min="3" max="3" width="9.28515625" style="81"/>
    <col min="4" max="4" width="12.28515625" style="81" customWidth="1"/>
    <col min="5" max="5" width="12.7109375" style="81" customWidth="1"/>
    <col min="6" max="6" width="8.5703125" style="81" customWidth="1"/>
    <col min="7" max="7" width="9.28515625" style="81" customWidth="1"/>
    <col min="8" max="8" width="3.42578125" style="81" customWidth="1"/>
    <col min="9" max="9" width="9.28515625" style="81" customWidth="1"/>
    <col min="10" max="16384" width="9.28515625" style="81"/>
  </cols>
  <sheetData>
    <row r="1" spans="1:19" ht="18" customHeight="1" x14ac:dyDescent="0.3">
      <c r="A1" s="933" t="s">
        <v>337</v>
      </c>
      <c r="B1" s="933"/>
      <c r="C1" s="933"/>
      <c r="D1" s="933"/>
      <c r="E1" s="933"/>
      <c r="F1" s="933"/>
      <c r="G1" s="933"/>
      <c r="H1" s="933"/>
      <c r="I1" s="933"/>
      <c r="J1" s="82"/>
      <c r="K1" s="82"/>
      <c r="L1" s="82"/>
      <c r="M1" s="82"/>
      <c r="N1" s="82"/>
      <c r="O1" s="82"/>
      <c r="P1" s="82"/>
      <c r="Q1" s="82"/>
      <c r="R1" s="82"/>
      <c r="S1" s="82"/>
    </row>
    <row r="2" spans="1:19" ht="18" customHeight="1" x14ac:dyDescent="0.3">
      <c r="A2" s="933" t="s">
        <v>359</v>
      </c>
      <c r="B2" s="933"/>
      <c r="C2" s="933"/>
      <c r="D2" s="933"/>
      <c r="E2" s="933"/>
      <c r="F2" s="933"/>
      <c r="G2" s="933"/>
      <c r="H2" s="933"/>
      <c r="I2" s="933"/>
      <c r="J2" s="82"/>
      <c r="K2" s="82"/>
      <c r="L2" s="82"/>
      <c r="M2" s="82"/>
      <c r="N2" s="82"/>
      <c r="O2" s="82"/>
      <c r="P2" s="82"/>
      <c r="Q2" s="82"/>
      <c r="R2" s="82"/>
      <c r="S2" s="82"/>
    </row>
    <row r="3" spans="1:19" ht="6.6" customHeight="1" x14ac:dyDescent="0.3">
      <c r="A3" s="933"/>
      <c r="B3" s="933"/>
      <c r="C3" s="933"/>
      <c r="D3" s="933"/>
      <c r="E3" s="933"/>
      <c r="F3" s="933"/>
      <c r="G3" s="933"/>
      <c r="H3" s="933"/>
      <c r="I3" s="933"/>
      <c r="J3" s="82"/>
      <c r="K3" s="82"/>
      <c r="L3" s="82"/>
      <c r="M3" s="82"/>
      <c r="N3" s="82"/>
      <c r="O3" s="82"/>
      <c r="P3" s="82"/>
      <c r="Q3" s="82"/>
      <c r="R3" s="82"/>
      <c r="S3" s="82"/>
    </row>
    <row r="4" spans="1:19" ht="1.1499999999999999" customHeight="1" x14ac:dyDescent="0.3">
      <c r="A4" s="257"/>
      <c r="B4" s="257"/>
      <c r="C4" s="257"/>
      <c r="D4" s="257"/>
      <c r="E4" s="257"/>
      <c r="F4" s="257"/>
      <c r="G4" s="257"/>
      <c r="H4" s="257"/>
      <c r="I4" s="257"/>
      <c r="J4" s="82"/>
      <c r="K4" s="82"/>
      <c r="L4" s="82"/>
      <c r="M4" s="82"/>
      <c r="N4" s="82"/>
      <c r="O4" s="82"/>
      <c r="P4" s="82"/>
      <c r="Q4" s="82"/>
      <c r="R4" s="82"/>
      <c r="S4" s="82"/>
    </row>
    <row r="5" spans="1:19" x14ac:dyDescent="0.25">
      <c r="A5" s="934" t="s">
        <v>643</v>
      </c>
      <c r="B5" s="935"/>
      <c r="C5" s="935"/>
      <c r="D5" s="935"/>
      <c r="E5" s="936"/>
      <c r="F5" s="927" t="s">
        <v>338</v>
      </c>
      <c r="G5" s="928"/>
      <c r="H5" s="928"/>
      <c r="I5" s="929"/>
      <c r="J5" s="82"/>
      <c r="K5" s="82"/>
      <c r="L5" s="82"/>
      <c r="M5" s="82"/>
      <c r="N5" s="82"/>
      <c r="O5" s="82"/>
      <c r="P5" s="82"/>
      <c r="Q5" s="82"/>
      <c r="R5" s="82"/>
      <c r="S5" s="82"/>
    </row>
    <row r="6" spans="1:19" ht="15.75" customHeight="1" x14ac:dyDescent="0.25">
      <c r="A6" s="930" t="s">
        <v>339</v>
      </c>
      <c r="B6" s="931"/>
      <c r="C6" s="931"/>
      <c r="D6" s="931"/>
      <c r="E6" s="932"/>
      <c r="F6" s="258"/>
      <c r="G6" s="259"/>
      <c r="H6" s="260" t="s">
        <v>340</v>
      </c>
      <c r="I6" s="261"/>
      <c r="J6" s="82"/>
      <c r="K6" s="82"/>
      <c r="L6" s="82"/>
      <c r="M6" s="82"/>
      <c r="N6" s="82"/>
      <c r="O6" s="82"/>
      <c r="P6" s="82"/>
      <c r="Q6" s="82"/>
      <c r="R6" s="82"/>
      <c r="S6" s="82"/>
    </row>
    <row r="7" spans="1:19" x14ac:dyDescent="0.25">
      <c r="A7" s="937" t="s">
        <v>341</v>
      </c>
      <c r="B7" s="938"/>
      <c r="C7" s="938"/>
      <c r="D7" s="938"/>
      <c r="E7" s="939"/>
      <c r="F7" s="940"/>
      <c r="G7" s="941"/>
      <c r="H7" s="941"/>
      <c r="I7" s="942"/>
      <c r="J7" s="82"/>
      <c r="K7" s="82"/>
      <c r="L7" s="82"/>
      <c r="M7" s="82"/>
      <c r="N7" s="82"/>
      <c r="O7" s="82"/>
      <c r="P7" s="82"/>
      <c r="Q7" s="82"/>
      <c r="R7" s="82"/>
      <c r="S7" s="82"/>
    </row>
    <row r="8" spans="1:19" ht="14.65" customHeight="1" x14ac:dyDescent="0.25">
      <c r="A8" s="262" t="s">
        <v>342</v>
      </c>
      <c r="B8" s="263"/>
      <c r="C8" s="923" t="str">
        <f>'Page 1-3'!D17</f>
        <v>Crapo Brothers</v>
      </c>
      <c r="D8" s="923"/>
      <c r="E8" s="924"/>
      <c r="F8" s="262" t="s">
        <v>227</v>
      </c>
      <c r="G8" s="943">
        <f>'Page 1-3'!E33</f>
        <v>0</v>
      </c>
      <c r="H8" s="943"/>
      <c r="I8" s="944"/>
      <c r="J8" s="82"/>
      <c r="K8" s="82"/>
      <c r="L8" s="82"/>
      <c r="M8" s="82"/>
      <c r="N8" s="82"/>
      <c r="O8" s="82"/>
      <c r="P8" s="82"/>
      <c r="Q8" s="82"/>
      <c r="R8" s="82"/>
      <c r="S8" s="82"/>
    </row>
    <row r="9" spans="1:19" ht="14.65" customHeight="1" x14ac:dyDescent="0.25">
      <c r="A9" s="264"/>
      <c r="B9" s="265"/>
      <c r="C9" s="925"/>
      <c r="D9" s="925"/>
      <c r="E9" s="926"/>
      <c r="F9" s="266"/>
      <c r="G9" s="945"/>
      <c r="H9" s="945"/>
      <c r="I9" s="946"/>
      <c r="J9" s="82"/>
      <c r="K9" s="82"/>
      <c r="L9" s="82"/>
      <c r="M9" s="82"/>
      <c r="N9" s="82"/>
      <c r="O9" s="82"/>
      <c r="P9" s="82"/>
      <c r="Q9" s="82"/>
      <c r="R9" s="82"/>
      <c r="S9" s="82"/>
    </row>
    <row r="10" spans="1:19" x14ac:dyDescent="0.25">
      <c r="A10" s="927" t="s">
        <v>343</v>
      </c>
      <c r="B10" s="928"/>
      <c r="C10" s="923" t="str">
        <f>'Audit Scoresheet'!D34</f>
        <v>Amanda Meikle</v>
      </c>
      <c r="D10" s="923"/>
      <c r="E10" s="923"/>
      <c r="F10" s="923"/>
      <c r="G10" s="923"/>
      <c r="H10" s="923"/>
      <c r="I10" s="924"/>
      <c r="J10" s="82"/>
      <c r="K10" s="82"/>
      <c r="L10" s="82"/>
      <c r="M10" s="82"/>
      <c r="N10" s="82"/>
      <c r="O10" s="82"/>
      <c r="P10" s="82"/>
      <c r="Q10" s="82"/>
      <c r="R10" s="82"/>
      <c r="S10" s="82"/>
    </row>
    <row r="11" spans="1:19" x14ac:dyDescent="0.25">
      <c r="A11" s="940"/>
      <c r="B11" s="941"/>
      <c r="C11" s="925"/>
      <c r="D11" s="925"/>
      <c r="E11" s="925"/>
      <c r="F11" s="925"/>
      <c r="G11" s="925"/>
      <c r="H11" s="925"/>
      <c r="I11" s="926"/>
      <c r="J11" s="82"/>
      <c r="K11" s="82"/>
      <c r="L11" s="82"/>
      <c r="M11" s="82"/>
      <c r="N11" s="82"/>
      <c r="O11" s="82"/>
      <c r="P11" s="82"/>
      <c r="Q11" s="82"/>
      <c r="R11" s="82"/>
      <c r="S11" s="82"/>
    </row>
    <row r="12" spans="1:19" x14ac:dyDescent="0.25">
      <c r="A12" s="262" t="s">
        <v>358</v>
      </c>
      <c r="B12" s="923" t="str">
        <f>'Page 1-3'!G35</f>
        <v>Potato</v>
      </c>
      <c r="C12" s="923"/>
      <c r="D12" s="923"/>
      <c r="E12" s="923"/>
      <c r="F12" s="923"/>
      <c r="G12" s="923"/>
      <c r="H12" s="923"/>
      <c r="I12" s="924"/>
      <c r="J12" s="82"/>
      <c r="K12" s="82"/>
      <c r="L12" s="82"/>
      <c r="M12" s="82"/>
      <c r="N12" s="82"/>
      <c r="O12" s="82"/>
      <c r="P12" s="82"/>
      <c r="Q12" s="82"/>
      <c r="R12" s="82"/>
      <c r="S12" s="82"/>
    </row>
    <row r="13" spans="1:19" x14ac:dyDescent="0.25">
      <c r="A13" s="264"/>
      <c r="B13" s="925"/>
      <c r="C13" s="925"/>
      <c r="D13" s="925"/>
      <c r="E13" s="925"/>
      <c r="F13" s="925"/>
      <c r="G13" s="925"/>
      <c r="H13" s="925"/>
      <c r="I13" s="926"/>
      <c r="J13" s="82"/>
      <c r="K13" s="82"/>
      <c r="L13" s="82"/>
      <c r="M13" s="82"/>
      <c r="N13" s="82"/>
      <c r="O13" s="82"/>
      <c r="P13" s="82"/>
      <c r="Q13" s="82"/>
      <c r="R13" s="82"/>
      <c r="S13" s="82"/>
    </row>
    <row r="14" spans="1:19" x14ac:dyDescent="0.25">
      <c r="A14" s="927" t="s">
        <v>354</v>
      </c>
      <c r="B14" s="928"/>
      <c r="C14" s="928"/>
      <c r="D14" s="928"/>
      <c r="E14" s="928"/>
      <c r="F14" s="928"/>
      <c r="G14" s="928"/>
      <c r="H14" s="928"/>
      <c r="I14" s="929"/>
      <c r="J14" s="82"/>
      <c r="K14" s="82"/>
      <c r="L14" s="82"/>
      <c r="M14" s="82"/>
      <c r="N14" s="82"/>
      <c r="O14" s="82"/>
      <c r="P14" s="82"/>
      <c r="Q14" s="82"/>
      <c r="R14" s="82"/>
      <c r="S14" s="82"/>
    </row>
    <row r="15" spans="1:19" ht="15" customHeight="1" x14ac:dyDescent="0.25">
      <c r="A15" s="947"/>
      <c r="B15" s="948"/>
      <c r="C15" s="948"/>
      <c r="D15" s="948"/>
      <c r="E15" s="948"/>
      <c r="F15" s="948"/>
      <c r="G15" s="948"/>
      <c r="H15" s="948"/>
      <c r="I15" s="949"/>
      <c r="J15" s="82"/>
      <c r="K15" s="82"/>
      <c r="L15" s="82"/>
      <c r="M15" s="82"/>
      <c r="N15" s="82"/>
      <c r="O15" s="82"/>
      <c r="P15" s="82"/>
      <c r="Q15" s="82"/>
      <c r="R15" s="82"/>
      <c r="S15" s="82"/>
    </row>
    <row r="16" spans="1:19" x14ac:dyDescent="0.25">
      <c r="A16" s="947"/>
      <c r="B16" s="948"/>
      <c r="C16" s="948"/>
      <c r="D16" s="948"/>
      <c r="E16" s="948"/>
      <c r="F16" s="948"/>
      <c r="G16" s="948"/>
      <c r="H16" s="948"/>
      <c r="I16" s="949"/>
      <c r="J16" s="82"/>
      <c r="K16" s="82"/>
      <c r="L16" s="82"/>
      <c r="M16" s="82"/>
      <c r="N16" s="82"/>
      <c r="O16" s="82"/>
      <c r="P16" s="82"/>
      <c r="Q16" s="82"/>
      <c r="R16" s="82"/>
      <c r="S16" s="82"/>
    </row>
    <row r="17" spans="1:19" x14ac:dyDescent="0.25">
      <c r="A17" s="947"/>
      <c r="B17" s="948"/>
      <c r="C17" s="948"/>
      <c r="D17" s="948"/>
      <c r="E17" s="948"/>
      <c r="F17" s="948"/>
      <c r="G17" s="948"/>
      <c r="H17" s="948"/>
      <c r="I17" s="949"/>
      <c r="J17" s="82"/>
      <c r="K17" s="82"/>
      <c r="L17" s="82"/>
      <c r="M17" s="82"/>
      <c r="N17" s="82"/>
      <c r="O17" s="82"/>
      <c r="P17" s="82"/>
      <c r="Q17" s="82"/>
      <c r="R17" s="82"/>
      <c r="S17" s="82"/>
    </row>
    <row r="18" spans="1:19" x14ac:dyDescent="0.25">
      <c r="A18" s="947"/>
      <c r="B18" s="948"/>
      <c r="C18" s="948"/>
      <c r="D18" s="948"/>
      <c r="E18" s="948"/>
      <c r="F18" s="948"/>
      <c r="G18" s="948"/>
      <c r="H18" s="948"/>
      <c r="I18" s="949"/>
      <c r="J18" s="82"/>
      <c r="K18" s="82"/>
      <c r="L18" s="82"/>
      <c r="M18" s="82"/>
      <c r="N18" s="82"/>
      <c r="O18" s="82"/>
      <c r="P18" s="82"/>
      <c r="Q18" s="82"/>
      <c r="R18" s="82"/>
      <c r="S18" s="82"/>
    </row>
    <row r="19" spans="1:19" x14ac:dyDescent="0.25">
      <c r="A19" s="947"/>
      <c r="B19" s="948"/>
      <c r="C19" s="948"/>
      <c r="D19" s="948"/>
      <c r="E19" s="948"/>
      <c r="F19" s="948"/>
      <c r="G19" s="948"/>
      <c r="H19" s="948"/>
      <c r="I19" s="949"/>
      <c r="J19" s="82"/>
      <c r="K19" s="82"/>
      <c r="L19" s="82"/>
      <c r="M19" s="82"/>
      <c r="N19" s="82"/>
      <c r="O19" s="82"/>
      <c r="P19" s="82"/>
      <c r="Q19" s="82"/>
      <c r="R19" s="82"/>
      <c r="S19" s="82"/>
    </row>
    <row r="20" spans="1:19" x14ac:dyDescent="0.25">
      <c r="A20" s="947"/>
      <c r="B20" s="948"/>
      <c r="C20" s="948"/>
      <c r="D20" s="948"/>
      <c r="E20" s="948"/>
      <c r="F20" s="948"/>
      <c r="G20" s="948"/>
      <c r="H20" s="948"/>
      <c r="I20" s="949"/>
      <c r="J20" s="82"/>
      <c r="K20" s="82"/>
      <c r="L20" s="82"/>
      <c r="M20" s="82"/>
      <c r="N20" s="82"/>
      <c r="O20" s="82"/>
      <c r="P20" s="82"/>
      <c r="Q20" s="82"/>
      <c r="R20" s="82"/>
      <c r="S20" s="82"/>
    </row>
    <row r="21" spans="1:19" x14ac:dyDescent="0.25">
      <c r="A21" s="947"/>
      <c r="B21" s="948"/>
      <c r="C21" s="948"/>
      <c r="D21" s="948"/>
      <c r="E21" s="948"/>
      <c r="F21" s="948"/>
      <c r="G21" s="948"/>
      <c r="H21" s="948"/>
      <c r="I21" s="949"/>
      <c r="J21" s="82"/>
      <c r="K21" s="82"/>
      <c r="L21" s="82"/>
      <c r="M21" s="82"/>
      <c r="N21" s="82"/>
      <c r="O21" s="82"/>
      <c r="P21" s="82"/>
      <c r="Q21" s="82"/>
      <c r="R21" s="82"/>
      <c r="S21" s="82"/>
    </row>
    <row r="22" spans="1:19" x14ac:dyDescent="0.25">
      <c r="A22" s="947"/>
      <c r="B22" s="948"/>
      <c r="C22" s="948"/>
      <c r="D22" s="948"/>
      <c r="E22" s="948"/>
      <c r="F22" s="948"/>
      <c r="G22" s="948"/>
      <c r="H22" s="948"/>
      <c r="I22" s="949"/>
      <c r="J22" s="82"/>
      <c r="K22" s="82"/>
      <c r="L22" s="82"/>
      <c r="M22" s="82"/>
      <c r="N22" s="82"/>
      <c r="O22" s="82"/>
      <c r="P22" s="82"/>
      <c r="Q22" s="82"/>
      <c r="R22" s="82"/>
      <c r="S22" s="82"/>
    </row>
    <row r="23" spans="1:19" x14ac:dyDescent="0.25">
      <c r="A23" s="950"/>
      <c r="B23" s="951"/>
      <c r="C23" s="951"/>
      <c r="D23" s="951"/>
      <c r="E23" s="951"/>
      <c r="F23" s="951"/>
      <c r="G23" s="951"/>
      <c r="H23" s="951"/>
      <c r="I23" s="952"/>
      <c r="J23" s="82"/>
      <c r="K23" s="82"/>
      <c r="L23" s="82"/>
      <c r="M23" s="82"/>
      <c r="N23" s="82"/>
      <c r="O23" s="82"/>
      <c r="P23" s="82"/>
      <c r="Q23" s="82"/>
      <c r="R23" s="82"/>
      <c r="S23" s="82"/>
    </row>
    <row r="24" spans="1:19" ht="15.75" customHeight="1" x14ac:dyDescent="0.25">
      <c r="A24" s="267" t="s">
        <v>355</v>
      </c>
      <c r="B24" s="268"/>
      <c r="C24" s="268"/>
      <c r="D24" s="268"/>
      <c r="E24" s="268"/>
      <c r="F24" s="953"/>
      <c r="G24" s="953"/>
      <c r="H24" s="953"/>
      <c r="I24" s="954"/>
      <c r="J24" s="82"/>
      <c r="K24" s="82"/>
      <c r="L24" s="82"/>
      <c r="M24" s="82"/>
      <c r="N24" s="82"/>
      <c r="O24" s="82"/>
      <c r="P24" s="82"/>
      <c r="Q24" s="82"/>
      <c r="R24" s="82"/>
      <c r="S24" s="82"/>
    </row>
    <row r="25" spans="1:19" ht="15.75" customHeight="1" x14ac:dyDescent="0.25">
      <c r="A25" s="269" t="s">
        <v>356</v>
      </c>
      <c r="B25" s="270"/>
      <c r="C25" s="270"/>
      <c r="D25" s="270"/>
      <c r="E25" s="270"/>
      <c r="F25" s="270"/>
      <c r="G25" s="270"/>
      <c r="H25" s="270"/>
      <c r="I25" s="271"/>
      <c r="J25" s="82"/>
      <c r="K25" s="82"/>
      <c r="L25" s="82"/>
      <c r="M25" s="82"/>
      <c r="N25" s="82"/>
      <c r="O25" s="82"/>
      <c r="P25" s="82"/>
      <c r="Q25" s="82"/>
      <c r="R25" s="82"/>
      <c r="S25" s="82"/>
    </row>
    <row r="26" spans="1:19" x14ac:dyDescent="0.25">
      <c r="A26" s="927" t="s">
        <v>626</v>
      </c>
      <c r="B26" s="928"/>
      <c r="C26" s="928"/>
      <c r="D26" s="928"/>
      <c r="E26" s="928"/>
      <c r="F26" s="928"/>
      <c r="G26" s="928"/>
      <c r="H26" s="928"/>
      <c r="I26" s="929"/>
      <c r="J26" s="82"/>
      <c r="K26" s="82"/>
      <c r="L26" s="82"/>
      <c r="M26" s="82"/>
      <c r="N26" s="82"/>
      <c r="O26" s="82"/>
      <c r="P26" s="82"/>
      <c r="Q26" s="82"/>
      <c r="R26" s="82"/>
      <c r="S26" s="82"/>
    </row>
    <row r="27" spans="1:19" ht="15" customHeight="1" x14ac:dyDescent="0.25">
      <c r="A27" s="947"/>
      <c r="B27" s="948"/>
      <c r="C27" s="948"/>
      <c r="D27" s="948"/>
      <c r="E27" s="948"/>
      <c r="F27" s="948"/>
      <c r="G27" s="948"/>
      <c r="H27" s="948"/>
      <c r="I27" s="949"/>
      <c r="J27" s="82"/>
      <c r="K27" s="82"/>
      <c r="L27" s="82"/>
      <c r="M27" s="82"/>
      <c r="N27" s="82"/>
      <c r="O27" s="82"/>
      <c r="P27" s="82"/>
      <c r="Q27" s="82"/>
      <c r="R27" s="82"/>
      <c r="S27" s="82"/>
    </row>
    <row r="28" spans="1:19" x14ac:dyDescent="0.25">
      <c r="A28" s="947"/>
      <c r="B28" s="948"/>
      <c r="C28" s="948"/>
      <c r="D28" s="948"/>
      <c r="E28" s="948"/>
      <c r="F28" s="948"/>
      <c r="G28" s="948"/>
      <c r="H28" s="948"/>
      <c r="I28" s="949"/>
      <c r="J28" s="82"/>
      <c r="K28" s="82"/>
      <c r="L28" s="82"/>
      <c r="M28" s="82"/>
      <c r="N28" s="82"/>
      <c r="O28" s="82"/>
      <c r="P28" s="82"/>
      <c r="Q28" s="82"/>
      <c r="R28" s="82"/>
      <c r="S28" s="82"/>
    </row>
    <row r="29" spans="1:19" x14ac:dyDescent="0.25">
      <c r="A29" s="947"/>
      <c r="B29" s="948"/>
      <c r="C29" s="948"/>
      <c r="D29" s="948"/>
      <c r="E29" s="948"/>
      <c r="F29" s="948"/>
      <c r="G29" s="948"/>
      <c r="H29" s="948"/>
      <c r="I29" s="949"/>
      <c r="J29" s="82"/>
      <c r="K29" s="82"/>
      <c r="L29" s="82"/>
      <c r="M29" s="82"/>
      <c r="N29" s="82"/>
      <c r="O29" s="82"/>
      <c r="P29" s="82"/>
      <c r="Q29" s="82"/>
      <c r="R29" s="82"/>
      <c r="S29" s="82"/>
    </row>
    <row r="30" spans="1:19" x14ac:dyDescent="0.25">
      <c r="A30" s="947"/>
      <c r="B30" s="948"/>
      <c r="C30" s="948"/>
      <c r="D30" s="948"/>
      <c r="E30" s="948"/>
      <c r="F30" s="948"/>
      <c r="G30" s="948"/>
      <c r="H30" s="948"/>
      <c r="I30" s="949"/>
      <c r="J30" s="82"/>
      <c r="K30" s="82"/>
      <c r="L30" s="82"/>
      <c r="M30" s="82"/>
      <c r="N30" s="82"/>
      <c r="O30" s="82"/>
      <c r="P30" s="82"/>
      <c r="Q30" s="82"/>
      <c r="R30" s="82"/>
      <c r="S30" s="82"/>
    </row>
    <row r="31" spans="1:19" x14ac:dyDescent="0.25">
      <c r="A31" s="947"/>
      <c r="B31" s="948"/>
      <c r="C31" s="948"/>
      <c r="D31" s="948"/>
      <c r="E31" s="948"/>
      <c r="F31" s="948"/>
      <c r="G31" s="948"/>
      <c r="H31" s="948"/>
      <c r="I31" s="949"/>
      <c r="J31" s="82"/>
      <c r="K31" s="82"/>
      <c r="L31" s="82"/>
      <c r="M31" s="82"/>
      <c r="N31" s="82"/>
      <c r="O31" s="82"/>
      <c r="P31" s="82"/>
      <c r="Q31" s="82"/>
      <c r="R31" s="82"/>
      <c r="S31" s="82"/>
    </row>
    <row r="32" spans="1:19" x14ac:dyDescent="0.25">
      <c r="A32" s="947"/>
      <c r="B32" s="948"/>
      <c r="C32" s="948"/>
      <c r="D32" s="948"/>
      <c r="E32" s="948"/>
      <c r="F32" s="948"/>
      <c r="G32" s="948"/>
      <c r="H32" s="948"/>
      <c r="I32" s="949"/>
      <c r="J32" s="82"/>
      <c r="K32" s="82"/>
      <c r="L32" s="82"/>
      <c r="M32" s="82"/>
      <c r="N32" s="82"/>
      <c r="O32" s="82"/>
      <c r="P32" s="82"/>
      <c r="Q32" s="82"/>
      <c r="R32" s="82"/>
      <c r="S32" s="82"/>
    </row>
    <row r="33" spans="1:19" x14ac:dyDescent="0.25">
      <c r="A33" s="947"/>
      <c r="B33" s="948"/>
      <c r="C33" s="948"/>
      <c r="D33" s="948"/>
      <c r="E33" s="948"/>
      <c r="F33" s="948"/>
      <c r="G33" s="948"/>
      <c r="H33" s="948"/>
      <c r="I33" s="949"/>
      <c r="J33" s="82"/>
      <c r="K33" s="82"/>
      <c r="L33" s="82"/>
      <c r="M33" s="82"/>
      <c r="N33" s="82"/>
      <c r="O33" s="82"/>
      <c r="P33" s="82"/>
      <c r="Q33" s="82"/>
      <c r="R33" s="82"/>
      <c r="S33" s="82"/>
    </row>
    <row r="34" spans="1:19" x14ac:dyDescent="0.25">
      <c r="A34" s="947"/>
      <c r="B34" s="948"/>
      <c r="C34" s="948"/>
      <c r="D34" s="948"/>
      <c r="E34" s="948"/>
      <c r="F34" s="948"/>
      <c r="G34" s="948"/>
      <c r="H34" s="948"/>
      <c r="I34" s="949"/>
      <c r="J34" s="82"/>
      <c r="K34" s="82"/>
      <c r="L34" s="82"/>
      <c r="M34" s="82"/>
      <c r="N34" s="82"/>
      <c r="O34" s="82"/>
      <c r="P34" s="82"/>
      <c r="Q34" s="82"/>
      <c r="R34" s="82"/>
      <c r="S34" s="82"/>
    </row>
    <row r="35" spans="1:19" x14ac:dyDescent="0.25">
      <c r="A35" s="947"/>
      <c r="B35" s="973"/>
      <c r="C35" s="973"/>
      <c r="D35" s="973"/>
      <c r="E35" s="973"/>
      <c r="F35" s="973"/>
      <c r="G35" s="973"/>
      <c r="H35" s="973"/>
      <c r="I35" s="949"/>
      <c r="J35" s="82"/>
      <c r="K35" s="82"/>
      <c r="L35" s="82"/>
      <c r="M35" s="82"/>
      <c r="N35" s="82"/>
      <c r="O35" s="82"/>
      <c r="P35" s="82"/>
      <c r="Q35" s="82"/>
      <c r="R35" s="82"/>
      <c r="S35" s="82"/>
    </row>
    <row r="36" spans="1:19" x14ac:dyDescent="0.25">
      <c r="A36" s="947"/>
      <c r="B36" s="948"/>
      <c r="C36" s="948"/>
      <c r="D36" s="948"/>
      <c r="E36" s="948"/>
      <c r="F36" s="948"/>
      <c r="G36" s="948"/>
      <c r="H36" s="948"/>
      <c r="I36" s="949"/>
      <c r="J36" s="82"/>
      <c r="K36" s="82"/>
      <c r="L36" s="82"/>
      <c r="M36" s="82"/>
      <c r="N36" s="82"/>
      <c r="O36" s="82"/>
      <c r="P36" s="82"/>
      <c r="Q36" s="82"/>
      <c r="R36" s="82"/>
      <c r="S36" s="82"/>
    </row>
    <row r="37" spans="1:19" x14ac:dyDescent="0.25">
      <c r="A37" s="947"/>
      <c r="B37" s="948"/>
      <c r="C37" s="948"/>
      <c r="D37" s="948"/>
      <c r="E37" s="948"/>
      <c r="F37" s="948"/>
      <c r="G37" s="948"/>
      <c r="H37" s="948"/>
      <c r="I37" s="949"/>
      <c r="J37" s="82"/>
      <c r="K37" s="82"/>
      <c r="L37" s="82"/>
      <c r="M37" s="82"/>
      <c r="N37" s="82"/>
      <c r="O37" s="82"/>
      <c r="P37" s="82"/>
      <c r="Q37" s="82"/>
      <c r="R37" s="82"/>
      <c r="S37" s="82"/>
    </row>
    <row r="38" spans="1:19" ht="15.75" thickBot="1" x14ac:dyDescent="0.3">
      <c r="A38" s="950"/>
      <c r="B38" s="951"/>
      <c r="C38" s="951"/>
      <c r="D38" s="951"/>
      <c r="E38" s="951"/>
      <c r="F38" s="951"/>
      <c r="G38" s="951"/>
      <c r="H38" s="951"/>
      <c r="I38" s="952"/>
      <c r="J38" s="82"/>
      <c r="K38" s="82"/>
      <c r="L38" s="82"/>
      <c r="M38" s="82"/>
      <c r="N38" s="82"/>
      <c r="O38" s="82"/>
      <c r="P38" s="82"/>
      <c r="Q38" s="82"/>
      <c r="R38" s="82"/>
      <c r="S38" s="82"/>
    </row>
    <row r="39" spans="1:19" x14ac:dyDescent="0.25">
      <c r="A39" s="956" t="s">
        <v>615</v>
      </c>
      <c r="B39" s="957"/>
      <c r="C39" s="957"/>
      <c r="D39" s="958"/>
      <c r="E39" s="958"/>
      <c r="F39" s="958"/>
      <c r="G39" s="958"/>
      <c r="H39" s="958"/>
      <c r="I39" s="959"/>
      <c r="J39" s="82"/>
      <c r="K39" s="82"/>
      <c r="L39" s="82"/>
      <c r="M39" s="82"/>
      <c r="N39" s="82"/>
      <c r="O39" s="82"/>
      <c r="P39" s="82"/>
      <c r="Q39" s="82"/>
      <c r="R39" s="82"/>
      <c r="S39" s="82"/>
    </row>
    <row r="40" spans="1:19" x14ac:dyDescent="0.25">
      <c r="A40" s="962"/>
      <c r="B40" s="963"/>
      <c r="C40" s="963"/>
      <c r="D40" s="960"/>
      <c r="E40" s="960"/>
      <c r="F40" s="960"/>
      <c r="G40" s="960"/>
      <c r="H40" s="960"/>
      <c r="I40" s="961"/>
      <c r="J40" s="82"/>
      <c r="K40" s="82"/>
      <c r="L40" s="82"/>
      <c r="M40" s="82"/>
      <c r="N40" s="82"/>
      <c r="O40" s="82"/>
      <c r="P40" s="82"/>
      <c r="Q40" s="82"/>
      <c r="R40" s="82"/>
      <c r="S40" s="82"/>
    </row>
    <row r="41" spans="1:19" x14ac:dyDescent="0.25">
      <c r="A41" s="964" t="s">
        <v>614</v>
      </c>
      <c r="B41" s="965"/>
      <c r="C41" s="965"/>
      <c r="D41" s="965"/>
      <c r="E41" s="965"/>
      <c r="F41" s="965"/>
      <c r="G41" s="965"/>
      <c r="H41" s="965"/>
      <c r="I41" s="966"/>
      <c r="J41" s="82"/>
      <c r="K41" s="82"/>
      <c r="L41" s="82"/>
      <c r="M41" s="82"/>
      <c r="N41" s="82"/>
      <c r="O41" s="82"/>
      <c r="P41" s="82"/>
      <c r="Q41" s="82"/>
      <c r="R41" s="82"/>
      <c r="S41" s="82"/>
    </row>
    <row r="42" spans="1:19" x14ac:dyDescent="0.25">
      <c r="A42" s="967" t="s">
        <v>627</v>
      </c>
      <c r="B42" s="968"/>
      <c r="C42" s="968"/>
      <c r="D42" s="968"/>
      <c r="E42" s="968"/>
      <c r="F42" s="968"/>
      <c r="G42" s="968"/>
      <c r="H42" s="968"/>
      <c r="I42" s="969"/>
      <c r="J42" s="82"/>
      <c r="K42" s="82"/>
      <c r="L42" s="82"/>
      <c r="M42" s="82"/>
      <c r="N42" s="82"/>
      <c r="O42" s="82"/>
      <c r="P42" s="82"/>
      <c r="Q42" s="82"/>
      <c r="R42" s="82"/>
      <c r="S42" s="82"/>
    </row>
    <row r="43" spans="1:19" x14ac:dyDescent="0.25">
      <c r="A43" s="970"/>
      <c r="B43" s="971"/>
      <c r="C43" s="971"/>
      <c r="D43" s="971"/>
      <c r="E43" s="971"/>
      <c r="F43" s="971"/>
      <c r="G43" s="971"/>
      <c r="H43" s="971"/>
      <c r="I43" s="972"/>
      <c r="J43" s="82"/>
      <c r="K43" s="82"/>
      <c r="L43" s="82"/>
      <c r="M43" s="82"/>
      <c r="N43" s="82"/>
      <c r="O43" s="82"/>
      <c r="P43" s="82"/>
      <c r="Q43" s="82"/>
      <c r="R43" s="82"/>
      <c r="S43" s="82"/>
    </row>
    <row r="44" spans="1:19" x14ac:dyDescent="0.25">
      <c r="A44" s="970"/>
      <c r="B44" s="971"/>
      <c r="C44" s="971"/>
      <c r="D44" s="971"/>
      <c r="E44" s="971"/>
      <c r="F44" s="971"/>
      <c r="G44" s="971"/>
      <c r="H44" s="971"/>
      <c r="I44" s="972"/>
      <c r="J44" s="82"/>
      <c r="K44" s="82"/>
      <c r="L44" s="82"/>
      <c r="M44" s="82"/>
      <c r="N44" s="82"/>
      <c r="O44" s="82"/>
      <c r="P44" s="82"/>
      <c r="Q44" s="82"/>
      <c r="R44" s="82"/>
      <c r="S44" s="82"/>
    </row>
    <row r="45" spans="1:19" x14ac:dyDescent="0.25">
      <c r="A45" s="955" t="s">
        <v>357</v>
      </c>
      <c r="B45" s="955"/>
      <c r="C45" s="955"/>
      <c r="D45" s="955"/>
      <c r="E45" s="955"/>
      <c r="F45" s="955"/>
      <c r="G45" s="955"/>
      <c r="H45" s="955"/>
      <c r="I45" s="955"/>
      <c r="J45" s="82"/>
      <c r="K45" s="82"/>
      <c r="L45" s="82"/>
      <c r="M45" s="82"/>
      <c r="N45" s="82"/>
      <c r="O45" s="82"/>
      <c r="P45" s="82"/>
      <c r="Q45" s="82"/>
      <c r="R45" s="82"/>
      <c r="S45" s="82"/>
    </row>
    <row r="46" spans="1:19" x14ac:dyDescent="0.25">
      <c r="J46" s="82"/>
      <c r="K46" s="82"/>
      <c r="L46" s="82"/>
      <c r="M46" s="82"/>
      <c r="N46" s="82"/>
      <c r="O46" s="82"/>
      <c r="P46" s="82"/>
      <c r="Q46" s="82"/>
      <c r="R46" s="82"/>
      <c r="S46" s="82"/>
    </row>
    <row r="47" spans="1:19" x14ac:dyDescent="0.25">
      <c r="J47" s="82"/>
      <c r="K47" s="82"/>
      <c r="L47" s="82"/>
      <c r="M47" s="82"/>
      <c r="N47" s="82"/>
      <c r="O47" s="82"/>
      <c r="P47" s="82"/>
      <c r="Q47" s="82"/>
      <c r="R47" s="82"/>
      <c r="S47" s="82"/>
    </row>
    <row r="48" spans="1:19" x14ac:dyDescent="0.25">
      <c r="J48" s="82"/>
      <c r="K48" s="82"/>
      <c r="L48" s="82"/>
      <c r="M48" s="82"/>
      <c r="N48" s="82"/>
      <c r="O48" s="82"/>
      <c r="P48" s="82"/>
      <c r="Q48" s="82"/>
      <c r="R48" s="82"/>
      <c r="S48" s="82"/>
    </row>
    <row r="49" spans="10:19" x14ac:dyDescent="0.25">
      <c r="J49" s="82"/>
      <c r="K49" s="82"/>
      <c r="L49" s="82"/>
      <c r="M49" s="82"/>
      <c r="N49" s="82"/>
      <c r="O49" s="82"/>
      <c r="P49" s="82"/>
      <c r="Q49" s="82"/>
      <c r="R49" s="82"/>
      <c r="S49" s="82"/>
    </row>
    <row r="50" spans="10:19" x14ac:dyDescent="0.25">
      <c r="J50" s="82"/>
      <c r="K50" s="82"/>
      <c r="L50" s="82"/>
      <c r="M50" s="82"/>
      <c r="N50" s="82"/>
      <c r="O50" s="82"/>
      <c r="P50" s="82"/>
      <c r="Q50" s="82"/>
      <c r="R50" s="82"/>
      <c r="S50" s="82"/>
    </row>
    <row r="51" spans="10:19" x14ac:dyDescent="0.25">
      <c r="J51" s="82"/>
      <c r="K51" s="82"/>
      <c r="L51" s="82"/>
      <c r="M51" s="82"/>
      <c r="N51" s="82"/>
      <c r="O51" s="82"/>
      <c r="P51" s="82"/>
      <c r="Q51" s="82"/>
      <c r="R51" s="82"/>
      <c r="S51" s="82"/>
    </row>
  </sheetData>
  <sheetProtection formatCells="0" formatColumns="0" formatRows="0" selectLockedCells="1"/>
  <dataConsolidate link="1"/>
  <mergeCells count="26">
    <mergeCell ref="A15:I23"/>
    <mergeCell ref="F24:I24"/>
    <mergeCell ref="A26:I26"/>
    <mergeCell ref="A45:I45"/>
    <mergeCell ref="A39:C39"/>
    <mergeCell ref="D39:I40"/>
    <mergeCell ref="A40:C40"/>
    <mergeCell ref="A41:I41"/>
    <mergeCell ref="A42:I42"/>
    <mergeCell ref="A43:I44"/>
    <mergeCell ref="A27:I38"/>
    <mergeCell ref="B12:I13"/>
    <mergeCell ref="A14:I14"/>
    <mergeCell ref="A6:E6"/>
    <mergeCell ref="A1:I1"/>
    <mergeCell ref="A2:I2"/>
    <mergeCell ref="A3:I3"/>
    <mergeCell ref="A5:E5"/>
    <mergeCell ref="F5:I5"/>
    <mergeCell ref="A7:E7"/>
    <mergeCell ref="F7:I7"/>
    <mergeCell ref="C8:E9"/>
    <mergeCell ref="G8:I9"/>
    <mergeCell ref="A10:B10"/>
    <mergeCell ref="C10:I11"/>
    <mergeCell ref="A11:B11"/>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Roman,Regular"&amp;11September 17, 2019
     Version 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00000"/>
  </sheetPr>
  <dimension ref="A1:Z729"/>
  <sheetViews>
    <sheetView zoomScale="85" zoomScaleNormal="85" workbookViewId="0">
      <selection activeCell="B90" sqref="B90:J90"/>
    </sheetView>
  </sheetViews>
  <sheetFormatPr defaultRowHeight="15.75" x14ac:dyDescent="0.25"/>
  <cols>
    <col min="1" max="15" width="6.5703125" style="276" customWidth="1"/>
  </cols>
  <sheetData>
    <row r="1" spans="1:26" ht="30" customHeight="1" x14ac:dyDescent="0.3">
      <c r="A1" s="374" t="s">
        <v>21</v>
      </c>
      <c r="B1" s="374"/>
      <c r="C1" s="374"/>
      <c r="D1" s="374"/>
      <c r="E1" s="375"/>
      <c r="F1" s="375"/>
      <c r="G1" s="375"/>
      <c r="H1" s="375"/>
      <c r="I1" s="375"/>
      <c r="J1" s="375"/>
      <c r="K1" s="375"/>
      <c r="L1" s="375"/>
      <c r="M1" s="375"/>
      <c r="N1" s="375"/>
      <c r="O1" s="375"/>
    </row>
    <row r="2" spans="1:26" ht="30" customHeight="1" x14ac:dyDescent="0.2">
      <c r="A2" s="376" t="s">
        <v>22</v>
      </c>
      <c r="B2" s="376"/>
      <c r="C2" s="376"/>
      <c r="D2" s="376"/>
      <c r="E2" s="376"/>
      <c r="F2" s="376"/>
      <c r="G2" s="376"/>
      <c r="H2" s="376"/>
      <c r="I2" s="376"/>
      <c r="J2" s="376"/>
      <c r="K2" s="376"/>
      <c r="L2" s="376"/>
      <c r="M2" s="376"/>
      <c r="N2" s="376"/>
      <c r="O2" s="376"/>
    </row>
    <row r="3" spans="1:26" ht="14.25" x14ac:dyDescent="0.2">
      <c r="A3" s="377" t="s">
        <v>27</v>
      </c>
      <c r="B3" s="378"/>
      <c r="C3" s="378"/>
      <c r="D3" s="378"/>
      <c r="E3" s="378"/>
      <c r="F3" s="378"/>
      <c r="G3" s="378"/>
      <c r="H3" s="378"/>
      <c r="I3" s="378"/>
      <c r="J3" s="379"/>
      <c r="K3" s="112" t="s">
        <v>26</v>
      </c>
      <c r="L3" s="113" t="s">
        <v>9</v>
      </c>
      <c r="M3" s="113" t="s">
        <v>25</v>
      </c>
      <c r="N3" s="113" t="s">
        <v>24</v>
      </c>
      <c r="O3" s="113" t="s">
        <v>23</v>
      </c>
      <c r="R3" s="47"/>
    </row>
    <row r="4" spans="1:26" ht="30" customHeight="1" x14ac:dyDescent="0.25">
      <c r="A4" s="114" t="s">
        <v>262</v>
      </c>
      <c r="B4" s="380" t="s">
        <v>360</v>
      </c>
      <c r="C4" s="381"/>
      <c r="D4" s="381"/>
      <c r="E4" s="381"/>
      <c r="F4" s="381"/>
      <c r="G4" s="381"/>
      <c r="H4" s="381"/>
      <c r="I4" s="381"/>
      <c r="J4" s="382"/>
      <c r="K4" s="115"/>
      <c r="L4" s="116" t="s">
        <v>648</v>
      </c>
      <c r="M4" s="116"/>
      <c r="N4" s="117"/>
      <c r="O4" s="114" t="s">
        <v>30</v>
      </c>
      <c r="R4" s="120" t="s">
        <v>217</v>
      </c>
      <c r="S4" s="121" t="s">
        <v>523</v>
      </c>
      <c r="T4" s="122" t="s">
        <v>524</v>
      </c>
      <c r="U4" s="123" t="s">
        <v>525</v>
      </c>
      <c r="V4" s="124" t="s">
        <v>526</v>
      </c>
      <c r="W4" s="125" t="s">
        <v>522</v>
      </c>
      <c r="X4" s="126" t="s">
        <v>527</v>
      </c>
      <c r="Y4" s="127" t="s">
        <v>528</v>
      </c>
      <c r="Z4" s="279" t="s">
        <v>651</v>
      </c>
    </row>
    <row r="5" spans="1:26" ht="30" customHeight="1" x14ac:dyDescent="0.2">
      <c r="A5" s="118"/>
      <c r="B5" s="383"/>
      <c r="C5" s="384"/>
      <c r="D5" s="384"/>
      <c r="E5" s="384"/>
      <c r="F5" s="384"/>
      <c r="G5" s="384"/>
      <c r="H5" s="384"/>
      <c r="I5" s="384"/>
      <c r="J5" s="384"/>
      <c r="K5" s="384"/>
      <c r="L5" s="384"/>
      <c r="M5" s="384"/>
      <c r="N5" s="384"/>
      <c r="O5" s="385"/>
    </row>
    <row r="6" spans="1:26" ht="30" customHeight="1" x14ac:dyDescent="0.2">
      <c r="A6" s="386" t="s">
        <v>263</v>
      </c>
      <c r="B6" s="380" t="s">
        <v>361</v>
      </c>
      <c r="C6" s="388"/>
      <c r="D6" s="388"/>
      <c r="E6" s="388"/>
      <c r="F6" s="388"/>
      <c r="G6" s="388"/>
      <c r="H6" s="388"/>
      <c r="I6" s="388"/>
      <c r="J6" s="389"/>
      <c r="K6" s="390"/>
      <c r="L6" s="400" t="s">
        <v>648</v>
      </c>
      <c r="M6" s="400"/>
      <c r="N6" s="402"/>
      <c r="O6" s="386" t="s">
        <v>30</v>
      </c>
    </row>
    <row r="7" spans="1:26" ht="14.25" customHeight="1" x14ac:dyDescent="0.2">
      <c r="A7" s="387"/>
      <c r="B7" s="119" t="s">
        <v>215</v>
      </c>
      <c r="C7" s="405" t="s">
        <v>727</v>
      </c>
      <c r="D7" s="405"/>
      <c r="E7" s="405"/>
      <c r="F7" s="405"/>
      <c r="G7" s="405"/>
      <c r="H7" s="405"/>
      <c r="I7" s="405"/>
      <c r="J7" s="406"/>
      <c r="K7" s="391"/>
      <c r="L7" s="401"/>
      <c r="M7" s="401"/>
      <c r="N7" s="403"/>
      <c r="O7" s="404"/>
    </row>
    <row r="8" spans="1:26" ht="30" customHeight="1" x14ac:dyDescent="0.2">
      <c r="A8" s="118"/>
      <c r="B8" s="383"/>
      <c r="C8" s="384"/>
      <c r="D8" s="384"/>
      <c r="E8" s="384"/>
      <c r="F8" s="384"/>
      <c r="G8" s="384"/>
      <c r="H8" s="384"/>
      <c r="I8" s="384"/>
      <c r="J8" s="384"/>
      <c r="K8" s="384"/>
      <c r="L8" s="384"/>
      <c r="M8" s="384"/>
      <c r="N8" s="384"/>
      <c r="O8" s="385"/>
    </row>
    <row r="9" spans="1:26" ht="30" customHeight="1" x14ac:dyDescent="0.2">
      <c r="A9" s="397" t="s">
        <v>267</v>
      </c>
      <c r="B9" s="397"/>
      <c r="C9" s="397"/>
      <c r="D9" s="397"/>
      <c r="E9" s="397"/>
      <c r="F9" s="397"/>
      <c r="G9" s="397"/>
      <c r="H9" s="397"/>
      <c r="I9" s="397"/>
      <c r="J9" s="397"/>
      <c r="K9" s="397"/>
      <c r="L9" s="397"/>
      <c r="M9" s="397"/>
      <c r="N9" s="397"/>
      <c r="O9" s="397"/>
    </row>
    <row r="10" spans="1:26" ht="12.75" customHeight="1" x14ac:dyDescent="0.2">
      <c r="A10" s="392" t="s">
        <v>27</v>
      </c>
      <c r="B10" s="398"/>
      <c r="C10" s="398"/>
      <c r="D10" s="398"/>
      <c r="E10" s="398"/>
      <c r="F10" s="398"/>
      <c r="G10" s="398"/>
      <c r="H10" s="398"/>
      <c r="I10" s="398"/>
      <c r="J10" s="399"/>
      <c r="K10" s="128" t="s">
        <v>26</v>
      </c>
      <c r="L10" s="129" t="s">
        <v>9</v>
      </c>
      <c r="M10" s="129" t="s">
        <v>25</v>
      </c>
      <c r="N10" s="129" t="s">
        <v>24</v>
      </c>
      <c r="O10" s="129" t="s">
        <v>23</v>
      </c>
    </row>
    <row r="11" spans="1:26" ht="30" customHeight="1" x14ac:dyDescent="0.2">
      <c r="A11" s="114" t="s">
        <v>28</v>
      </c>
      <c r="B11" s="380" t="s">
        <v>362</v>
      </c>
      <c r="C11" s="388"/>
      <c r="D11" s="388"/>
      <c r="E11" s="388"/>
      <c r="F11" s="388"/>
      <c r="G11" s="388"/>
      <c r="H11" s="388"/>
      <c r="I11" s="388"/>
      <c r="J11" s="389"/>
      <c r="K11" s="130">
        <v>15</v>
      </c>
      <c r="L11" s="131">
        <v>15</v>
      </c>
      <c r="M11" s="131"/>
      <c r="N11" s="132"/>
      <c r="O11" s="114" t="s">
        <v>30</v>
      </c>
    </row>
    <row r="12" spans="1:26" ht="30" customHeight="1" x14ac:dyDescent="0.2">
      <c r="A12" s="118"/>
      <c r="B12" s="383"/>
      <c r="C12" s="384"/>
      <c r="D12" s="384"/>
      <c r="E12" s="384"/>
      <c r="F12" s="384"/>
      <c r="G12" s="384"/>
      <c r="H12" s="384"/>
      <c r="I12" s="384"/>
      <c r="J12" s="384"/>
      <c r="K12" s="384"/>
      <c r="L12" s="384"/>
      <c r="M12" s="384"/>
      <c r="N12" s="384"/>
      <c r="O12" s="385"/>
    </row>
    <row r="13" spans="1:26" ht="30" customHeight="1" x14ac:dyDescent="0.2">
      <c r="A13" s="133" t="s">
        <v>29</v>
      </c>
      <c r="B13" s="395" t="s">
        <v>363</v>
      </c>
      <c r="C13" s="395"/>
      <c r="D13" s="395"/>
      <c r="E13" s="395"/>
      <c r="F13" s="395"/>
      <c r="G13" s="395"/>
      <c r="H13" s="395"/>
      <c r="I13" s="395"/>
      <c r="J13" s="395"/>
      <c r="K13" s="133">
        <v>10</v>
      </c>
      <c r="L13" s="134">
        <v>10</v>
      </c>
      <c r="M13" s="134"/>
      <c r="N13" s="134"/>
      <c r="O13" s="133" t="s">
        <v>264</v>
      </c>
    </row>
    <row r="14" spans="1:26" ht="30" customHeight="1" x14ac:dyDescent="0.2">
      <c r="A14" s="118"/>
      <c r="B14" s="383" t="s">
        <v>731</v>
      </c>
      <c r="C14" s="384"/>
      <c r="D14" s="384"/>
      <c r="E14" s="384"/>
      <c r="F14" s="384"/>
      <c r="G14" s="384"/>
      <c r="H14" s="384"/>
      <c r="I14" s="384"/>
      <c r="J14" s="384"/>
      <c r="K14" s="384"/>
      <c r="L14" s="384"/>
      <c r="M14" s="384"/>
      <c r="N14" s="384"/>
      <c r="O14" s="385"/>
    </row>
    <row r="15" spans="1:26" ht="30" customHeight="1" x14ac:dyDescent="0.2">
      <c r="A15" s="396" t="s">
        <v>31</v>
      </c>
      <c r="B15" s="396"/>
      <c r="C15" s="396"/>
      <c r="D15" s="396"/>
      <c r="E15" s="396"/>
      <c r="F15" s="396"/>
      <c r="G15" s="396"/>
      <c r="H15" s="396"/>
      <c r="I15" s="396"/>
      <c r="J15" s="396"/>
      <c r="K15" s="396"/>
      <c r="L15" s="396"/>
      <c r="M15" s="396"/>
      <c r="N15" s="396"/>
      <c r="O15" s="396"/>
    </row>
    <row r="16" spans="1:26" ht="12.75" customHeight="1" x14ac:dyDescent="0.2">
      <c r="A16" s="392" t="s">
        <v>27</v>
      </c>
      <c r="B16" s="393"/>
      <c r="C16" s="393"/>
      <c r="D16" s="393"/>
      <c r="E16" s="393"/>
      <c r="F16" s="393"/>
      <c r="G16" s="393"/>
      <c r="H16" s="393"/>
      <c r="I16" s="393"/>
      <c r="J16" s="394"/>
      <c r="K16" s="128" t="s">
        <v>26</v>
      </c>
      <c r="L16" s="129" t="s">
        <v>9</v>
      </c>
      <c r="M16" s="129" t="s">
        <v>25</v>
      </c>
      <c r="N16" s="129" t="s">
        <v>24</v>
      </c>
      <c r="O16" s="129" t="s">
        <v>23</v>
      </c>
    </row>
    <row r="17" spans="1:15" ht="30" customHeight="1" x14ac:dyDescent="0.2">
      <c r="A17" s="135" t="s">
        <v>32</v>
      </c>
      <c r="B17" s="412" t="s">
        <v>590</v>
      </c>
      <c r="C17" s="413"/>
      <c r="D17" s="413"/>
      <c r="E17" s="413"/>
      <c r="F17" s="413"/>
      <c r="G17" s="413"/>
      <c r="H17" s="413"/>
      <c r="I17" s="413"/>
      <c r="J17" s="414"/>
      <c r="K17" s="135">
        <v>10</v>
      </c>
      <c r="L17" s="131">
        <v>10</v>
      </c>
      <c r="M17" s="131"/>
      <c r="N17" s="136"/>
      <c r="O17" s="135" t="s">
        <v>264</v>
      </c>
    </row>
    <row r="18" spans="1:15" ht="30" customHeight="1" x14ac:dyDescent="0.2">
      <c r="A18" s="118"/>
      <c r="B18" s="383"/>
      <c r="C18" s="384"/>
      <c r="D18" s="384"/>
      <c r="E18" s="384"/>
      <c r="F18" s="384"/>
      <c r="G18" s="384"/>
      <c r="H18" s="384"/>
      <c r="I18" s="384"/>
      <c r="J18" s="384"/>
      <c r="K18" s="384"/>
      <c r="L18" s="384"/>
      <c r="M18" s="384"/>
      <c r="N18" s="384"/>
      <c r="O18" s="385"/>
    </row>
    <row r="19" spans="1:15" ht="30" customHeight="1" x14ac:dyDescent="0.2">
      <c r="A19" s="114" t="s">
        <v>33</v>
      </c>
      <c r="B19" s="380" t="s">
        <v>364</v>
      </c>
      <c r="C19" s="388"/>
      <c r="D19" s="388"/>
      <c r="E19" s="388"/>
      <c r="F19" s="388"/>
      <c r="G19" s="388"/>
      <c r="H19" s="388"/>
      <c r="I19" s="388"/>
      <c r="J19" s="389"/>
      <c r="K19" s="114">
        <v>10</v>
      </c>
      <c r="L19" s="131">
        <v>10</v>
      </c>
      <c r="M19" s="131"/>
      <c r="N19" s="137"/>
      <c r="O19" s="114" t="s">
        <v>265</v>
      </c>
    </row>
    <row r="20" spans="1:15" ht="30" customHeight="1" x14ac:dyDescent="0.2">
      <c r="A20" s="118"/>
      <c r="B20" s="383"/>
      <c r="C20" s="384"/>
      <c r="D20" s="384"/>
      <c r="E20" s="384"/>
      <c r="F20" s="384"/>
      <c r="G20" s="384"/>
      <c r="H20" s="384"/>
      <c r="I20" s="384"/>
      <c r="J20" s="384"/>
      <c r="K20" s="384"/>
      <c r="L20" s="384"/>
      <c r="M20" s="384"/>
      <c r="N20" s="384"/>
      <c r="O20" s="385"/>
    </row>
    <row r="21" spans="1:15" ht="30" customHeight="1" x14ac:dyDescent="0.2">
      <c r="A21" s="114" t="s">
        <v>34</v>
      </c>
      <c r="B21" s="380" t="s">
        <v>365</v>
      </c>
      <c r="C21" s="388"/>
      <c r="D21" s="388"/>
      <c r="E21" s="388"/>
      <c r="F21" s="388"/>
      <c r="G21" s="388"/>
      <c r="H21" s="388"/>
      <c r="I21" s="388"/>
      <c r="J21" s="389"/>
      <c r="K21" s="138">
        <v>15</v>
      </c>
      <c r="L21" s="131">
        <v>15</v>
      </c>
      <c r="M21" s="131"/>
      <c r="N21" s="139"/>
      <c r="O21" s="114" t="s">
        <v>30</v>
      </c>
    </row>
    <row r="22" spans="1:15" ht="30" customHeight="1" x14ac:dyDescent="0.2">
      <c r="A22" s="118"/>
      <c r="B22" s="383"/>
      <c r="C22" s="384"/>
      <c r="D22" s="384"/>
      <c r="E22" s="384"/>
      <c r="F22" s="384"/>
      <c r="G22" s="384"/>
      <c r="H22" s="384"/>
      <c r="I22" s="384"/>
      <c r="J22" s="384"/>
      <c r="K22" s="384"/>
      <c r="L22" s="384"/>
      <c r="M22" s="384"/>
      <c r="N22" s="384"/>
      <c r="O22" s="385"/>
    </row>
    <row r="23" spans="1:15" ht="30" customHeight="1" x14ac:dyDescent="0.2">
      <c r="A23" s="114" t="s">
        <v>35</v>
      </c>
      <c r="B23" s="380" t="s">
        <v>366</v>
      </c>
      <c r="C23" s="410"/>
      <c r="D23" s="410"/>
      <c r="E23" s="410"/>
      <c r="F23" s="410"/>
      <c r="G23" s="410"/>
      <c r="H23" s="410"/>
      <c r="I23" s="410"/>
      <c r="J23" s="411"/>
      <c r="K23" s="114">
        <v>15</v>
      </c>
      <c r="L23" s="131">
        <v>15</v>
      </c>
      <c r="M23" s="131"/>
      <c r="N23" s="139"/>
      <c r="O23" s="114"/>
    </row>
    <row r="24" spans="1:15" ht="30" customHeight="1" x14ac:dyDescent="0.2">
      <c r="A24" s="118"/>
      <c r="B24" s="383"/>
      <c r="C24" s="384"/>
      <c r="D24" s="384"/>
      <c r="E24" s="384"/>
      <c r="F24" s="384"/>
      <c r="G24" s="384"/>
      <c r="H24" s="384"/>
      <c r="I24" s="384"/>
      <c r="J24" s="384"/>
      <c r="K24" s="384"/>
      <c r="L24" s="384"/>
      <c r="M24" s="384"/>
      <c r="N24" s="384"/>
      <c r="O24" s="385"/>
    </row>
    <row r="25" spans="1:15" ht="30" customHeight="1" x14ac:dyDescent="0.2">
      <c r="A25" s="133" t="s">
        <v>36</v>
      </c>
      <c r="B25" s="380" t="s">
        <v>367</v>
      </c>
      <c r="C25" s="388"/>
      <c r="D25" s="388"/>
      <c r="E25" s="388"/>
      <c r="F25" s="388"/>
      <c r="G25" s="388"/>
      <c r="H25" s="388"/>
      <c r="I25" s="388"/>
      <c r="J25" s="389"/>
      <c r="K25" s="133">
        <v>15</v>
      </c>
      <c r="L25" s="134"/>
      <c r="M25" s="134"/>
      <c r="N25" s="134">
        <v>15</v>
      </c>
      <c r="O25" s="133"/>
    </row>
    <row r="26" spans="1:15" ht="30" customHeight="1" x14ac:dyDescent="0.2">
      <c r="A26" s="118"/>
      <c r="B26" s="383" t="s">
        <v>715</v>
      </c>
      <c r="C26" s="384"/>
      <c r="D26" s="384"/>
      <c r="E26" s="384"/>
      <c r="F26" s="384"/>
      <c r="G26" s="384"/>
      <c r="H26" s="384"/>
      <c r="I26" s="384"/>
      <c r="J26" s="384"/>
      <c r="K26" s="384"/>
      <c r="L26" s="384"/>
      <c r="M26" s="384"/>
      <c r="N26" s="384"/>
      <c r="O26" s="385"/>
    </row>
    <row r="27" spans="1:15" ht="30" customHeight="1" x14ac:dyDescent="0.2">
      <c r="A27" s="415"/>
      <c r="B27" s="416"/>
      <c r="C27" s="416"/>
      <c r="D27" s="416"/>
      <c r="E27" s="416"/>
      <c r="F27" s="416"/>
      <c r="G27" s="416"/>
      <c r="H27" s="416"/>
      <c r="I27" s="416"/>
      <c r="J27" s="416"/>
      <c r="K27" s="416"/>
      <c r="L27" s="416"/>
      <c r="M27" s="416"/>
      <c r="N27" s="416"/>
      <c r="O27" s="417"/>
    </row>
    <row r="28" spans="1:15" ht="12.75" customHeight="1" x14ac:dyDescent="0.2">
      <c r="A28" s="392" t="s">
        <v>27</v>
      </c>
      <c r="B28" s="393"/>
      <c r="C28" s="393"/>
      <c r="D28" s="393"/>
      <c r="E28" s="393"/>
      <c r="F28" s="393"/>
      <c r="G28" s="393"/>
      <c r="H28" s="393"/>
      <c r="I28" s="393"/>
      <c r="J28" s="394"/>
      <c r="K28" s="128" t="s">
        <v>26</v>
      </c>
      <c r="L28" s="129" t="s">
        <v>9</v>
      </c>
      <c r="M28" s="129" t="s">
        <v>25</v>
      </c>
      <c r="N28" s="129" t="s">
        <v>24</v>
      </c>
      <c r="O28" s="129" t="s">
        <v>23</v>
      </c>
    </row>
    <row r="29" spans="1:15" ht="45" customHeight="1" x14ac:dyDescent="0.2">
      <c r="A29" s="114" t="s">
        <v>37</v>
      </c>
      <c r="B29" s="407" t="s">
        <v>368</v>
      </c>
      <c r="C29" s="408"/>
      <c r="D29" s="408"/>
      <c r="E29" s="408"/>
      <c r="F29" s="408"/>
      <c r="G29" s="408"/>
      <c r="H29" s="408"/>
      <c r="I29" s="408"/>
      <c r="J29" s="409"/>
      <c r="K29" s="114">
        <v>10</v>
      </c>
      <c r="L29" s="134"/>
      <c r="M29" s="134"/>
      <c r="N29" s="134">
        <v>10</v>
      </c>
      <c r="O29" s="114"/>
    </row>
    <row r="30" spans="1:15" ht="30" customHeight="1" x14ac:dyDescent="0.2">
      <c r="A30" s="118"/>
      <c r="B30" s="383" t="s">
        <v>716</v>
      </c>
      <c r="C30" s="384"/>
      <c r="D30" s="384"/>
      <c r="E30" s="384"/>
      <c r="F30" s="384"/>
      <c r="G30" s="384"/>
      <c r="H30" s="384"/>
      <c r="I30" s="384"/>
      <c r="J30" s="384"/>
      <c r="K30" s="384"/>
      <c r="L30" s="384"/>
      <c r="M30" s="384"/>
      <c r="N30" s="384"/>
      <c r="O30" s="385"/>
    </row>
    <row r="31" spans="1:15" ht="60" customHeight="1" x14ac:dyDescent="0.2">
      <c r="A31" s="114" t="s">
        <v>38</v>
      </c>
      <c r="B31" s="380" t="s">
        <v>592</v>
      </c>
      <c r="C31" s="388"/>
      <c r="D31" s="388"/>
      <c r="E31" s="388"/>
      <c r="F31" s="388"/>
      <c r="G31" s="388"/>
      <c r="H31" s="388"/>
      <c r="I31" s="388"/>
      <c r="J31" s="389"/>
      <c r="K31" s="114">
        <v>15</v>
      </c>
      <c r="L31" s="134"/>
      <c r="M31" s="134"/>
      <c r="N31" s="134">
        <v>15</v>
      </c>
      <c r="O31" s="114"/>
    </row>
    <row r="32" spans="1:15" ht="30" customHeight="1" x14ac:dyDescent="0.2">
      <c r="A32" s="118"/>
      <c r="B32" s="383" t="s">
        <v>717</v>
      </c>
      <c r="C32" s="384"/>
      <c r="D32" s="384"/>
      <c r="E32" s="384"/>
      <c r="F32" s="384"/>
      <c r="G32" s="384"/>
      <c r="H32" s="384"/>
      <c r="I32" s="384"/>
      <c r="J32" s="384"/>
      <c r="K32" s="384"/>
      <c r="L32" s="384"/>
      <c r="M32" s="384"/>
      <c r="N32" s="384"/>
      <c r="O32" s="385"/>
    </row>
    <row r="33" spans="1:15" ht="30" customHeight="1" x14ac:dyDescent="0.2">
      <c r="A33" s="114" t="s">
        <v>39</v>
      </c>
      <c r="B33" s="380" t="s">
        <v>369</v>
      </c>
      <c r="C33" s="410"/>
      <c r="D33" s="410"/>
      <c r="E33" s="410"/>
      <c r="F33" s="410"/>
      <c r="G33" s="410"/>
      <c r="H33" s="410"/>
      <c r="I33" s="410"/>
      <c r="J33" s="411"/>
      <c r="K33" s="114">
        <v>10</v>
      </c>
      <c r="L33" s="134"/>
      <c r="M33" s="134"/>
      <c r="N33" s="134">
        <v>10</v>
      </c>
      <c r="O33" s="114" t="s">
        <v>264</v>
      </c>
    </row>
    <row r="34" spans="1:15" ht="30" customHeight="1" x14ac:dyDescent="0.2">
      <c r="A34" s="118"/>
      <c r="B34" s="383" t="s">
        <v>718</v>
      </c>
      <c r="C34" s="384"/>
      <c r="D34" s="384"/>
      <c r="E34" s="384"/>
      <c r="F34" s="384"/>
      <c r="G34" s="384"/>
      <c r="H34" s="384"/>
      <c r="I34" s="384"/>
      <c r="J34" s="384"/>
      <c r="K34" s="384"/>
      <c r="L34" s="384"/>
      <c r="M34" s="384"/>
      <c r="N34" s="384"/>
      <c r="O34" s="385"/>
    </row>
    <row r="35" spans="1:15" ht="30" customHeight="1" x14ac:dyDescent="0.2">
      <c r="A35" s="114" t="s">
        <v>40</v>
      </c>
      <c r="B35" s="380" t="s">
        <v>370</v>
      </c>
      <c r="C35" s="388"/>
      <c r="D35" s="388"/>
      <c r="E35" s="388"/>
      <c r="F35" s="388"/>
      <c r="G35" s="388"/>
      <c r="H35" s="388"/>
      <c r="I35" s="388"/>
      <c r="J35" s="389"/>
      <c r="K35" s="133">
        <v>10</v>
      </c>
      <c r="L35" s="134">
        <v>10</v>
      </c>
      <c r="M35" s="134"/>
      <c r="N35" s="134"/>
      <c r="O35" s="114" t="s">
        <v>265</v>
      </c>
    </row>
    <row r="36" spans="1:15" ht="30" customHeight="1" x14ac:dyDescent="0.2">
      <c r="A36" s="118"/>
      <c r="B36" s="383"/>
      <c r="C36" s="384"/>
      <c r="D36" s="384"/>
      <c r="E36" s="384"/>
      <c r="F36" s="384"/>
      <c r="G36" s="384"/>
      <c r="H36" s="384"/>
      <c r="I36" s="384"/>
      <c r="J36" s="384"/>
      <c r="K36" s="384"/>
      <c r="L36" s="384"/>
      <c r="M36" s="384"/>
      <c r="N36" s="384"/>
      <c r="O36" s="385"/>
    </row>
    <row r="37" spans="1:15" ht="45" customHeight="1" x14ac:dyDescent="0.2">
      <c r="A37" s="114" t="s">
        <v>41</v>
      </c>
      <c r="B37" s="380" t="s">
        <v>371</v>
      </c>
      <c r="C37" s="388"/>
      <c r="D37" s="388"/>
      <c r="E37" s="388"/>
      <c r="F37" s="388"/>
      <c r="G37" s="388"/>
      <c r="H37" s="388"/>
      <c r="I37" s="388"/>
      <c r="J37" s="389"/>
      <c r="K37" s="138">
        <v>15</v>
      </c>
      <c r="L37" s="131">
        <v>15</v>
      </c>
      <c r="M37" s="131"/>
      <c r="N37" s="117"/>
      <c r="O37" s="114" t="s">
        <v>265</v>
      </c>
    </row>
    <row r="38" spans="1:15" ht="30" customHeight="1" x14ac:dyDescent="0.2">
      <c r="A38" s="118"/>
      <c r="B38" s="383"/>
      <c r="C38" s="384"/>
      <c r="D38" s="384"/>
      <c r="E38" s="384"/>
      <c r="F38" s="384"/>
      <c r="G38" s="384"/>
      <c r="H38" s="384"/>
      <c r="I38" s="384"/>
      <c r="J38" s="384"/>
      <c r="K38" s="384"/>
      <c r="L38" s="384"/>
      <c r="M38" s="384"/>
      <c r="N38" s="384"/>
      <c r="O38" s="385"/>
    </row>
    <row r="39" spans="1:15" ht="60" customHeight="1" x14ac:dyDescent="0.25">
      <c r="A39" s="140" t="s">
        <v>42</v>
      </c>
      <c r="B39" s="380" t="s">
        <v>372</v>
      </c>
      <c r="C39" s="388"/>
      <c r="D39" s="388"/>
      <c r="E39" s="388"/>
      <c r="F39" s="388"/>
      <c r="G39" s="388"/>
      <c r="H39" s="388"/>
      <c r="I39" s="388"/>
      <c r="J39" s="389"/>
      <c r="K39" s="114">
        <v>15</v>
      </c>
      <c r="L39" s="131">
        <v>15</v>
      </c>
      <c r="M39" s="131"/>
      <c r="N39" s="141"/>
      <c r="O39" s="114" t="s">
        <v>265</v>
      </c>
    </row>
    <row r="40" spans="1:15" ht="30" customHeight="1" x14ac:dyDescent="0.2">
      <c r="A40" s="118"/>
      <c r="B40" s="383"/>
      <c r="C40" s="384"/>
      <c r="D40" s="384"/>
      <c r="E40" s="384"/>
      <c r="F40" s="384"/>
      <c r="G40" s="384"/>
      <c r="H40" s="384"/>
      <c r="I40" s="384"/>
      <c r="J40" s="384"/>
      <c r="K40" s="384"/>
      <c r="L40" s="384"/>
      <c r="M40" s="384"/>
      <c r="N40" s="384"/>
      <c r="O40" s="385"/>
    </row>
    <row r="41" spans="1:15" ht="45" customHeight="1" x14ac:dyDescent="0.25">
      <c r="A41" s="140" t="s">
        <v>43</v>
      </c>
      <c r="B41" s="380" t="s">
        <v>373</v>
      </c>
      <c r="C41" s="388"/>
      <c r="D41" s="388"/>
      <c r="E41" s="388"/>
      <c r="F41" s="388"/>
      <c r="G41" s="388"/>
      <c r="H41" s="388"/>
      <c r="I41" s="388"/>
      <c r="J41" s="389"/>
      <c r="K41" s="114">
        <v>5</v>
      </c>
      <c r="L41" s="131">
        <v>5</v>
      </c>
      <c r="M41" s="131"/>
      <c r="N41" s="141"/>
      <c r="O41" s="114" t="s">
        <v>265</v>
      </c>
    </row>
    <row r="42" spans="1:15" ht="30" customHeight="1" x14ac:dyDescent="0.2">
      <c r="A42" s="118"/>
      <c r="B42" s="383"/>
      <c r="C42" s="384"/>
      <c r="D42" s="384"/>
      <c r="E42" s="384"/>
      <c r="F42" s="384"/>
      <c r="G42" s="384"/>
      <c r="H42" s="384"/>
      <c r="I42" s="384"/>
      <c r="J42" s="384"/>
      <c r="K42" s="384"/>
      <c r="L42" s="384"/>
      <c r="M42" s="384"/>
      <c r="N42" s="384"/>
      <c r="O42" s="385"/>
    </row>
    <row r="43" spans="1:15" ht="75" customHeight="1" x14ac:dyDescent="0.2">
      <c r="A43" s="140" t="s">
        <v>44</v>
      </c>
      <c r="B43" s="380" t="s">
        <v>374</v>
      </c>
      <c r="C43" s="410"/>
      <c r="D43" s="410"/>
      <c r="E43" s="410"/>
      <c r="F43" s="410"/>
      <c r="G43" s="410"/>
      <c r="H43" s="410"/>
      <c r="I43" s="410"/>
      <c r="J43" s="411"/>
      <c r="K43" s="114">
        <v>10</v>
      </c>
      <c r="L43" s="134">
        <v>10</v>
      </c>
      <c r="M43" s="134"/>
      <c r="N43" s="134"/>
      <c r="O43" s="114" t="s">
        <v>264</v>
      </c>
    </row>
    <row r="44" spans="1:15" ht="30" customHeight="1" x14ac:dyDescent="0.2">
      <c r="A44" s="118"/>
      <c r="B44" s="383" t="s">
        <v>732</v>
      </c>
      <c r="C44" s="384"/>
      <c r="D44" s="384"/>
      <c r="E44" s="384"/>
      <c r="F44" s="384"/>
      <c r="G44" s="384"/>
      <c r="H44" s="384"/>
      <c r="I44" s="384"/>
      <c r="J44" s="384"/>
      <c r="K44" s="384"/>
      <c r="L44" s="384"/>
      <c r="M44" s="384"/>
      <c r="N44" s="384"/>
      <c r="O44" s="385"/>
    </row>
    <row r="45" spans="1:15" ht="30" customHeight="1" x14ac:dyDescent="0.2">
      <c r="A45" s="418"/>
      <c r="B45" s="418"/>
      <c r="C45" s="418"/>
      <c r="D45" s="418"/>
      <c r="E45" s="418"/>
      <c r="F45" s="418"/>
      <c r="G45" s="418"/>
      <c r="H45" s="418"/>
      <c r="I45" s="418"/>
      <c r="J45" s="418"/>
      <c r="K45" s="418"/>
      <c r="L45" s="418"/>
      <c r="M45" s="418"/>
      <c r="N45" s="418"/>
      <c r="O45" s="418"/>
    </row>
    <row r="46" spans="1:15" x14ac:dyDescent="0.2">
      <c r="A46" s="431" t="s">
        <v>375</v>
      </c>
      <c r="B46" s="432"/>
      <c r="C46" s="432"/>
      <c r="D46" s="433"/>
      <c r="E46" s="433"/>
      <c r="F46" s="433"/>
      <c r="G46" s="433"/>
      <c r="H46" s="433"/>
      <c r="I46" s="433"/>
      <c r="J46" s="433"/>
      <c r="K46" s="433"/>
      <c r="L46" s="433"/>
      <c r="M46" s="433"/>
      <c r="N46" s="433"/>
      <c r="O46" s="434"/>
    </row>
    <row r="47" spans="1:15" ht="60" customHeight="1" x14ac:dyDescent="0.2">
      <c r="A47" s="419" t="s">
        <v>733</v>
      </c>
      <c r="B47" s="420"/>
      <c r="C47" s="420"/>
      <c r="D47" s="420"/>
      <c r="E47" s="420"/>
      <c r="F47" s="420"/>
      <c r="G47" s="420"/>
      <c r="H47" s="420"/>
      <c r="I47" s="420"/>
      <c r="J47" s="420"/>
      <c r="K47" s="420"/>
      <c r="L47" s="420"/>
      <c r="M47" s="420"/>
      <c r="N47" s="420"/>
      <c r="O47" s="421"/>
    </row>
    <row r="48" spans="1:15" ht="60" customHeight="1" x14ac:dyDescent="0.2">
      <c r="A48" s="435"/>
      <c r="B48" s="435"/>
      <c r="C48" s="435"/>
      <c r="D48" s="435"/>
      <c r="E48" s="435"/>
      <c r="F48" s="435"/>
      <c r="G48" s="435"/>
      <c r="H48" s="435"/>
      <c r="I48" s="435"/>
      <c r="J48" s="435"/>
      <c r="K48" s="435"/>
      <c r="L48" s="435"/>
      <c r="M48" s="435"/>
      <c r="N48" s="435"/>
      <c r="O48" s="435"/>
    </row>
    <row r="49" spans="1:26" ht="60" customHeight="1" x14ac:dyDescent="0.2">
      <c r="A49" s="422"/>
      <c r="B49" s="423"/>
      <c r="C49" s="423"/>
      <c r="D49" s="423"/>
      <c r="E49" s="423"/>
      <c r="F49" s="423"/>
      <c r="G49" s="423"/>
      <c r="H49" s="423"/>
      <c r="I49" s="423"/>
      <c r="J49" s="423"/>
      <c r="K49" s="423"/>
      <c r="L49" s="423"/>
      <c r="M49" s="423"/>
      <c r="N49" s="423"/>
      <c r="O49" s="424"/>
    </row>
    <row r="50" spans="1:26" ht="60" customHeight="1" x14ac:dyDescent="0.2">
      <c r="A50" s="436"/>
      <c r="B50" s="437"/>
      <c r="C50" s="437"/>
      <c r="D50" s="437"/>
      <c r="E50" s="437"/>
      <c r="F50" s="437"/>
      <c r="G50" s="437"/>
      <c r="H50" s="437"/>
      <c r="I50" s="437"/>
      <c r="J50" s="437"/>
      <c r="K50" s="437"/>
      <c r="L50" s="437"/>
      <c r="M50" s="437"/>
      <c r="N50" s="437"/>
      <c r="O50" s="438"/>
    </row>
    <row r="51" spans="1:26" ht="60" customHeight="1" x14ac:dyDescent="0.2">
      <c r="A51" s="419"/>
      <c r="B51" s="420"/>
      <c r="C51" s="420"/>
      <c r="D51" s="420"/>
      <c r="E51" s="420"/>
      <c r="F51" s="420"/>
      <c r="G51" s="420"/>
      <c r="H51" s="420"/>
      <c r="I51" s="420"/>
      <c r="J51" s="420"/>
      <c r="K51" s="420"/>
      <c r="L51" s="420"/>
      <c r="M51" s="420"/>
      <c r="N51" s="420"/>
      <c r="O51" s="421"/>
      <c r="T51" s="18"/>
      <c r="U51" t="str">
        <f>IF(T51&gt;0, "Test", "")</f>
        <v/>
      </c>
    </row>
    <row r="52" spans="1:26" ht="60" customHeight="1" x14ac:dyDescent="0.2">
      <c r="A52" s="419"/>
      <c r="B52" s="420"/>
      <c r="C52" s="420"/>
      <c r="D52" s="420"/>
      <c r="E52" s="420"/>
      <c r="F52" s="420"/>
      <c r="G52" s="420"/>
      <c r="H52" s="420"/>
      <c r="I52" s="420"/>
      <c r="J52" s="420"/>
      <c r="K52" s="420"/>
      <c r="L52" s="420"/>
      <c r="M52" s="420"/>
      <c r="N52" s="420"/>
      <c r="O52" s="421"/>
    </row>
    <row r="53" spans="1:26" ht="60" customHeight="1" x14ac:dyDescent="0.2">
      <c r="A53" s="422"/>
      <c r="B53" s="423"/>
      <c r="C53" s="423"/>
      <c r="D53" s="423"/>
      <c r="E53" s="423"/>
      <c r="F53" s="423"/>
      <c r="G53" s="423"/>
      <c r="H53" s="423"/>
      <c r="I53" s="423"/>
      <c r="J53" s="423"/>
      <c r="K53" s="423"/>
      <c r="L53" s="423"/>
      <c r="M53" s="423"/>
      <c r="N53" s="423"/>
      <c r="O53" s="424"/>
    </row>
    <row r="54" spans="1:26" ht="12.75" x14ac:dyDescent="0.2">
      <c r="A54" s="142"/>
      <c r="B54" s="142"/>
      <c r="C54" s="142"/>
      <c r="D54" s="142"/>
      <c r="E54" s="142"/>
      <c r="F54" s="142"/>
      <c r="G54" s="142"/>
      <c r="H54" s="142"/>
      <c r="I54" s="142"/>
      <c r="J54" s="142"/>
      <c r="K54" s="142"/>
      <c r="L54" s="142"/>
      <c r="M54" s="142"/>
      <c r="N54" s="142"/>
      <c r="O54" s="142"/>
    </row>
    <row r="55" spans="1:26" ht="30" customHeight="1" x14ac:dyDescent="0.3">
      <c r="A55" s="425" t="s">
        <v>21</v>
      </c>
      <c r="B55" s="425"/>
      <c r="C55" s="425"/>
      <c r="D55" s="425"/>
      <c r="E55" s="426"/>
      <c r="F55" s="426"/>
      <c r="G55" s="426"/>
      <c r="H55" s="426"/>
      <c r="I55" s="426"/>
      <c r="J55" s="426"/>
      <c r="K55" s="426"/>
      <c r="L55" s="426"/>
      <c r="M55" s="426"/>
      <c r="N55" s="426"/>
      <c r="O55" s="426"/>
    </row>
    <row r="56" spans="1:26" ht="30" customHeight="1" x14ac:dyDescent="0.25">
      <c r="A56" s="376" t="s">
        <v>22</v>
      </c>
      <c r="B56" s="376"/>
      <c r="C56" s="376"/>
      <c r="D56" s="376"/>
      <c r="E56" s="376"/>
      <c r="F56" s="376"/>
      <c r="G56" s="376"/>
      <c r="H56" s="376"/>
      <c r="I56" s="376"/>
      <c r="J56" s="376"/>
      <c r="K56" s="376"/>
      <c r="L56" s="376"/>
      <c r="M56" s="376"/>
      <c r="N56" s="376"/>
      <c r="O56" s="376"/>
      <c r="R56" s="120" t="s">
        <v>217</v>
      </c>
      <c r="S56" s="121" t="s">
        <v>523</v>
      </c>
      <c r="T56" s="122" t="s">
        <v>524</v>
      </c>
      <c r="U56" s="123" t="s">
        <v>525</v>
      </c>
      <c r="V56" s="124" t="s">
        <v>526</v>
      </c>
      <c r="W56" s="125" t="s">
        <v>522</v>
      </c>
      <c r="X56" s="126" t="s">
        <v>527</v>
      </c>
      <c r="Y56" s="127" t="s">
        <v>528</v>
      </c>
      <c r="Z56" s="279" t="s">
        <v>651</v>
      </c>
    </row>
    <row r="57" spans="1:26" ht="30" customHeight="1" x14ac:dyDescent="0.2">
      <c r="A57" s="427" t="s">
        <v>521</v>
      </c>
      <c r="B57" s="428"/>
      <c r="C57" s="428"/>
      <c r="D57" s="428"/>
      <c r="E57" s="428"/>
      <c r="F57" s="429">
        <v>44100</v>
      </c>
      <c r="G57" s="430"/>
      <c r="H57" s="430"/>
      <c r="I57" s="430"/>
      <c r="J57" s="143"/>
      <c r="K57" s="439" t="s">
        <v>529</v>
      </c>
      <c r="L57" s="440"/>
      <c r="M57" s="440"/>
      <c r="N57" s="440"/>
      <c r="O57" s="440"/>
    </row>
    <row r="58" spans="1:26" ht="14.25" x14ac:dyDescent="0.2">
      <c r="A58" s="377" t="s">
        <v>27</v>
      </c>
      <c r="B58" s="378"/>
      <c r="C58" s="378"/>
      <c r="D58" s="378"/>
      <c r="E58" s="378"/>
      <c r="F58" s="378"/>
      <c r="G58" s="378"/>
      <c r="H58" s="378"/>
      <c r="I58" s="378"/>
      <c r="J58" s="379"/>
      <c r="K58" s="112" t="s">
        <v>26</v>
      </c>
      <c r="L58" s="113" t="s">
        <v>9</v>
      </c>
      <c r="M58" s="113" t="s">
        <v>25</v>
      </c>
      <c r="N58" s="113" t="s">
        <v>24</v>
      </c>
      <c r="O58" s="113" t="s">
        <v>23</v>
      </c>
    </row>
    <row r="59" spans="1:26" ht="30" customHeight="1" x14ac:dyDescent="0.2">
      <c r="A59" s="114" t="s">
        <v>262</v>
      </c>
      <c r="B59" s="380" t="s">
        <v>360</v>
      </c>
      <c r="C59" s="381"/>
      <c r="D59" s="381"/>
      <c r="E59" s="381"/>
      <c r="F59" s="381"/>
      <c r="G59" s="381"/>
      <c r="H59" s="381"/>
      <c r="I59" s="381"/>
      <c r="J59" s="382"/>
      <c r="K59" s="115"/>
      <c r="L59" s="116" t="s">
        <v>648</v>
      </c>
      <c r="M59" s="116"/>
      <c r="N59" s="117"/>
      <c r="O59" s="114" t="s">
        <v>30</v>
      </c>
    </row>
    <row r="60" spans="1:26" ht="30" customHeight="1" x14ac:dyDescent="0.2">
      <c r="A60" s="118"/>
      <c r="B60" s="383"/>
      <c r="C60" s="384"/>
      <c r="D60" s="384"/>
      <c r="E60" s="384"/>
      <c r="F60" s="384"/>
      <c r="G60" s="384"/>
      <c r="H60" s="384"/>
      <c r="I60" s="384"/>
      <c r="J60" s="384"/>
      <c r="K60" s="384"/>
      <c r="L60" s="384"/>
      <c r="M60" s="384"/>
      <c r="N60" s="384"/>
      <c r="O60" s="385"/>
    </row>
    <row r="61" spans="1:26" ht="30" customHeight="1" x14ac:dyDescent="0.2">
      <c r="A61" s="386" t="s">
        <v>263</v>
      </c>
      <c r="B61" s="380" t="s">
        <v>361</v>
      </c>
      <c r="C61" s="388"/>
      <c r="D61" s="388"/>
      <c r="E61" s="388"/>
      <c r="F61" s="388"/>
      <c r="G61" s="388"/>
      <c r="H61" s="388"/>
      <c r="I61" s="388"/>
      <c r="J61" s="389"/>
      <c r="K61" s="390"/>
      <c r="L61" s="400" t="s">
        <v>648</v>
      </c>
      <c r="M61" s="400"/>
      <c r="N61" s="402"/>
      <c r="O61" s="386" t="s">
        <v>30</v>
      </c>
    </row>
    <row r="62" spans="1:26" ht="14.25" customHeight="1" x14ac:dyDescent="0.2">
      <c r="A62" s="387"/>
      <c r="B62" s="119" t="s">
        <v>215</v>
      </c>
      <c r="C62" s="447" t="s">
        <v>727</v>
      </c>
      <c r="D62" s="447"/>
      <c r="E62" s="447"/>
      <c r="F62" s="447"/>
      <c r="G62" s="447"/>
      <c r="H62" s="447"/>
      <c r="I62" s="447"/>
      <c r="J62" s="448"/>
      <c r="K62" s="391"/>
      <c r="L62" s="401"/>
      <c r="M62" s="401"/>
      <c r="N62" s="403"/>
      <c r="O62" s="404"/>
    </row>
    <row r="63" spans="1:26" ht="30" customHeight="1" x14ac:dyDescent="0.2">
      <c r="A63" s="118"/>
      <c r="B63" s="383"/>
      <c r="C63" s="384"/>
      <c r="D63" s="384"/>
      <c r="E63" s="384"/>
      <c r="F63" s="384"/>
      <c r="G63" s="384"/>
      <c r="H63" s="384"/>
      <c r="I63" s="384"/>
      <c r="J63" s="384"/>
      <c r="K63" s="384"/>
      <c r="L63" s="384"/>
      <c r="M63" s="384"/>
      <c r="N63" s="384"/>
      <c r="O63" s="385"/>
    </row>
    <row r="64" spans="1:26" ht="30" customHeight="1" x14ac:dyDescent="0.2">
      <c r="A64" s="397" t="s">
        <v>267</v>
      </c>
      <c r="B64" s="397"/>
      <c r="C64" s="397"/>
      <c r="D64" s="397"/>
      <c r="E64" s="397"/>
      <c r="F64" s="397"/>
      <c r="G64" s="397"/>
      <c r="H64" s="397"/>
      <c r="I64" s="397"/>
      <c r="J64" s="397"/>
      <c r="K64" s="397"/>
      <c r="L64" s="397"/>
      <c r="M64" s="397"/>
      <c r="N64" s="397"/>
      <c r="O64" s="397"/>
    </row>
    <row r="65" spans="1:15" ht="14.25" x14ac:dyDescent="0.2">
      <c r="A65" s="392" t="s">
        <v>27</v>
      </c>
      <c r="B65" s="398"/>
      <c r="C65" s="398"/>
      <c r="D65" s="398"/>
      <c r="E65" s="398"/>
      <c r="F65" s="398"/>
      <c r="G65" s="398"/>
      <c r="H65" s="398"/>
      <c r="I65" s="398"/>
      <c r="J65" s="399"/>
      <c r="K65" s="128" t="s">
        <v>26</v>
      </c>
      <c r="L65" s="129" t="s">
        <v>9</v>
      </c>
      <c r="M65" s="129" t="s">
        <v>25</v>
      </c>
      <c r="N65" s="129" t="s">
        <v>24</v>
      </c>
      <c r="O65" s="129" t="s">
        <v>23</v>
      </c>
    </row>
    <row r="66" spans="1:15" ht="30" customHeight="1" x14ac:dyDescent="0.2">
      <c r="A66" s="114" t="s">
        <v>28</v>
      </c>
      <c r="B66" s="380" t="s">
        <v>362</v>
      </c>
      <c r="C66" s="388"/>
      <c r="D66" s="388"/>
      <c r="E66" s="388"/>
      <c r="F66" s="388"/>
      <c r="G66" s="388"/>
      <c r="H66" s="388"/>
      <c r="I66" s="388"/>
      <c r="J66" s="389"/>
      <c r="K66" s="130">
        <v>15</v>
      </c>
      <c r="L66" s="116">
        <v>15</v>
      </c>
      <c r="M66" s="116"/>
      <c r="N66" s="132"/>
      <c r="O66" s="114" t="s">
        <v>30</v>
      </c>
    </row>
    <row r="67" spans="1:15" ht="30" customHeight="1" x14ac:dyDescent="0.2">
      <c r="A67" s="118"/>
      <c r="B67" s="383"/>
      <c r="C67" s="384"/>
      <c r="D67" s="384"/>
      <c r="E67" s="384"/>
      <c r="F67" s="384"/>
      <c r="G67" s="384"/>
      <c r="H67" s="384"/>
      <c r="I67" s="384"/>
      <c r="J67" s="384"/>
      <c r="K67" s="384"/>
      <c r="L67" s="384"/>
      <c r="M67" s="384"/>
      <c r="N67" s="384"/>
      <c r="O67" s="385"/>
    </row>
    <row r="68" spans="1:15" ht="30" customHeight="1" x14ac:dyDescent="0.2">
      <c r="A68" s="114" t="s">
        <v>29</v>
      </c>
      <c r="B68" s="441" t="s">
        <v>363</v>
      </c>
      <c r="C68" s="442"/>
      <c r="D68" s="442"/>
      <c r="E68" s="442"/>
      <c r="F68" s="442"/>
      <c r="G68" s="442"/>
      <c r="H68" s="442"/>
      <c r="I68" s="442"/>
      <c r="J68" s="443"/>
      <c r="K68" s="114">
        <v>10</v>
      </c>
      <c r="L68" s="134">
        <v>10</v>
      </c>
      <c r="M68" s="134"/>
      <c r="N68" s="134"/>
      <c r="O68" s="133" t="s">
        <v>264</v>
      </c>
    </row>
    <row r="69" spans="1:15" ht="30" customHeight="1" x14ac:dyDescent="0.2">
      <c r="A69" s="118"/>
      <c r="B69" s="383"/>
      <c r="C69" s="384"/>
      <c r="D69" s="384"/>
      <c r="E69" s="384"/>
      <c r="F69" s="384"/>
      <c r="G69" s="384"/>
      <c r="H69" s="384"/>
      <c r="I69" s="384"/>
      <c r="J69" s="384"/>
      <c r="K69" s="384"/>
      <c r="L69" s="384"/>
      <c r="M69" s="384"/>
      <c r="N69" s="384"/>
      <c r="O69" s="385"/>
    </row>
    <row r="70" spans="1:15" ht="30" customHeight="1" x14ac:dyDescent="0.2">
      <c r="A70" s="396" t="s">
        <v>31</v>
      </c>
      <c r="B70" s="396"/>
      <c r="C70" s="396"/>
      <c r="D70" s="396"/>
      <c r="E70" s="396"/>
      <c r="F70" s="396"/>
      <c r="G70" s="396"/>
      <c r="H70" s="396"/>
      <c r="I70" s="396"/>
      <c r="J70" s="396"/>
      <c r="K70" s="396"/>
      <c r="L70" s="396"/>
      <c r="M70" s="396"/>
      <c r="N70" s="396"/>
      <c r="O70" s="396"/>
    </row>
    <row r="71" spans="1:15" ht="14.25" x14ac:dyDescent="0.2">
      <c r="A71" s="392" t="s">
        <v>27</v>
      </c>
      <c r="B71" s="393"/>
      <c r="C71" s="393"/>
      <c r="D71" s="393"/>
      <c r="E71" s="393"/>
      <c r="F71" s="393"/>
      <c r="G71" s="393"/>
      <c r="H71" s="393"/>
      <c r="I71" s="393"/>
      <c r="J71" s="394"/>
      <c r="K71" s="128" t="s">
        <v>26</v>
      </c>
      <c r="L71" s="129" t="s">
        <v>9</v>
      </c>
      <c r="M71" s="129" t="s">
        <v>25</v>
      </c>
      <c r="N71" s="129" t="s">
        <v>24</v>
      </c>
      <c r="O71" s="129" t="s">
        <v>23</v>
      </c>
    </row>
    <row r="72" spans="1:15" ht="30" customHeight="1" x14ac:dyDescent="0.2">
      <c r="A72" s="310" t="s">
        <v>32</v>
      </c>
      <c r="B72" s="444" t="s">
        <v>590</v>
      </c>
      <c r="C72" s="445"/>
      <c r="D72" s="445"/>
      <c r="E72" s="445"/>
      <c r="F72" s="445"/>
      <c r="G72" s="445"/>
      <c r="H72" s="445"/>
      <c r="I72" s="445"/>
      <c r="J72" s="446"/>
      <c r="K72" s="135">
        <v>10</v>
      </c>
      <c r="L72" s="116">
        <v>10</v>
      </c>
      <c r="M72" s="116"/>
      <c r="N72" s="136"/>
      <c r="O72" s="135" t="s">
        <v>264</v>
      </c>
    </row>
    <row r="73" spans="1:15" ht="30" customHeight="1" x14ac:dyDescent="0.2">
      <c r="A73" s="118"/>
      <c r="B73" s="383"/>
      <c r="C73" s="384"/>
      <c r="D73" s="384"/>
      <c r="E73" s="384"/>
      <c r="F73" s="384"/>
      <c r="G73" s="384"/>
      <c r="H73" s="384"/>
      <c r="I73" s="384"/>
      <c r="J73" s="384"/>
      <c r="K73" s="384"/>
      <c r="L73" s="384"/>
      <c r="M73" s="384"/>
      <c r="N73" s="384"/>
      <c r="O73" s="385"/>
    </row>
    <row r="74" spans="1:15" ht="30" customHeight="1" x14ac:dyDescent="0.2">
      <c r="A74" s="114" t="s">
        <v>33</v>
      </c>
      <c r="B74" s="380" t="s">
        <v>364</v>
      </c>
      <c r="C74" s="388"/>
      <c r="D74" s="388"/>
      <c r="E74" s="388"/>
      <c r="F74" s="388"/>
      <c r="G74" s="388"/>
      <c r="H74" s="388"/>
      <c r="I74" s="388"/>
      <c r="J74" s="389"/>
      <c r="K74" s="114">
        <v>10</v>
      </c>
      <c r="L74" s="116">
        <v>10</v>
      </c>
      <c r="M74" s="116"/>
      <c r="N74" s="137"/>
      <c r="O74" s="114" t="s">
        <v>265</v>
      </c>
    </row>
    <row r="75" spans="1:15" ht="30" customHeight="1" x14ac:dyDescent="0.2">
      <c r="A75" s="118"/>
      <c r="B75" s="383"/>
      <c r="C75" s="384"/>
      <c r="D75" s="384"/>
      <c r="E75" s="384"/>
      <c r="F75" s="384"/>
      <c r="G75" s="384"/>
      <c r="H75" s="384"/>
      <c r="I75" s="384"/>
      <c r="J75" s="384"/>
      <c r="K75" s="384"/>
      <c r="L75" s="384"/>
      <c r="M75" s="384"/>
      <c r="N75" s="384"/>
      <c r="O75" s="385"/>
    </row>
    <row r="76" spans="1:15" ht="30" customHeight="1" x14ac:dyDescent="0.2">
      <c r="A76" s="114" t="s">
        <v>34</v>
      </c>
      <c r="B76" s="380" t="s">
        <v>365</v>
      </c>
      <c r="C76" s="388"/>
      <c r="D76" s="388"/>
      <c r="E76" s="388"/>
      <c r="F76" s="388"/>
      <c r="G76" s="388"/>
      <c r="H76" s="388"/>
      <c r="I76" s="388"/>
      <c r="J76" s="389"/>
      <c r="K76" s="138">
        <v>15</v>
      </c>
      <c r="L76" s="116">
        <v>15</v>
      </c>
      <c r="M76" s="116"/>
      <c r="N76" s="139"/>
      <c r="O76" s="114" t="s">
        <v>30</v>
      </c>
    </row>
    <row r="77" spans="1:15" ht="30" customHeight="1" x14ac:dyDescent="0.2">
      <c r="A77" s="118"/>
      <c r="B77" s="383"/>
      <c r="C77" s="384"/>
      <c r="D77" s="384"/>
      <c r="E77" s="384"/>
      <c r="F77" s="384"/>
      <c r="G77" s="384"/>
      <c r="H77" s="384"/>
      <c r="I77" s="384"/>
      <c r="J77" s="384"/>
      <c r="K77" s="384"/>
      <c r="L77" s="384"/>
      <c r="M77" s="384"/>
      <c r="N77" s="384"/>
      <c r="O77" s="385"/>
    </row>
    <row r="78" spans="1:15" ht="30" customHeight="1" x14ac:dyDescent="0.2">
      <c r="A78" s="114" t="s">
        <v>35</v>
      </c>
      <c r="B78" s="380" t="s">
        <v>366</v>
      </c>
      <c r="C78" s="410"/>
      <c r="D78" s="410"/>
      <c r="E78" s="410"/>
      <c r="F78" s="410"/>
      <c r="G78" s="410"/>
      <c r="H78" s="410"/>
      <c r="I78" s="410"/>
      <c r="J78" s="411"/>
      <c r="K78" s="114">
        <v>15</v>
      </c>
      <c r="L78" s="116">
        <v>15</v>
      </c>
      <c r="M78" s="116"/>
      <c r="N78" s="139"/>
      <c r="O78" s="114"/>
    </row>
    <row r="79" spans="1:15" ht="30" customHeight="1" x14ac:dyDescent="0.2">
      <c r="A79" s="118"/>
      <c r="B79" s="383"/>
      <c r="C79" s="384"/>
      <c r="D79" s="384"/>
      <c r="E79" s="384"/>
      <c r="F79" s="384"/>
      <c r="G79" s="384"/>
      <c r="H79" s="384"/>
      <c r="I79" s="384"/>
      <c r="J79" s="384"/>
      <c r="K79" s="384"/>
      <c r="L79" s="384"/>
      <c r="M79" s="384"/>
      <c r="N79" s="384"/>
      <c r="O79" s="385"/>
    </row>
    <row r="80" spans="1:15" ht="30" customHeight="1" x14ac:dyDescent="0.2">
      <c r="A80" s="133" t="s">
        <v>36</v>
      </c>
      <c r="B80" s="380" t="s">
        <v>367</v>
      </c>
      <c r="C80" s="388"/>
      <c r="D80" s="388"/>
      <c r="E80" s="388"/>
      <c r="F80" s="388"/>
      <c r="G80" s="388"/>
      <c r="H80" s="388"/>
      <c r="I80" s="388"/>
      <c r="J80" s="389"/>
      <c r="K80" s="133">
        <v>15</v>
      </c>
      <c r="L80" s="134">
        <v>15</v>
      </c>
      <c r="M80" s="134"/>
      <c r="N80" s="134"/>
      <c r="O80" s="133"/>
    </row>
    <row r="81" spans="1:15" ht="30" customHeight="1" x14ac:dyDescent="0.2">
      <c r="A81" s="118"/>
      <c r="B81" s="383"/>
      <c r="C81" s="384"/>
      <c r="D81" s="384"/>
      <c r="E81" s="384"/>
      <c r="F81" s="384"/>
      <c r="G81" s="384"/>
      <c r="H81" s="384"/>
      <c r="I81" s="384"/>
      <c r="J81" s="384"/>
      <c r="K81" s="384"/>
      <c r="L81" s="384"/>
      <c r="M81" s="384"/>
      <c r="N81" s="384"/>
      <c r="O81" s="385"/>
    </row>
    <row r="82" spans="1:15" ht="30" customHeight="1" x14ac:dyDescent="0.2">
      <c r="A82" s="415"/>
      <c r="B82" s="416"/>
      <c r="C82" s="416"/>
      <c r="D82" s="416"/>
      <c r="E82" s="416"/>
      <c r="F82" s="416"/>
      <c r="G82" s="416"/>
      <c r="H82" s="416"/>
      <c r="I82" s="416"/>
      <c r="J82" s="416"/>
      <c r="K82" s="416"/>
      <c r="L82" s="416"/>
      <c r="M82" s="416"/>
      <c r="N82" s="416"/>
      <c r="O82" s="417"/>
    </row>
    <row r="83" spans="1:15" ht="14.25" x14ac:dyDescent="0.2">
      <c r="A83" s="392" t="s">
        <v>27</v>
      </c>
      <c r="B83" s="393"/>
      <c r="C83" s="393"/>
      <c r="D83" s="393"/>
      <c r="E83" s="393"/>
      <c r="F83" s="393"/>
      <c r="G83" s="393"/>
      <c r="H83" s="393"/>
      <c r="I83" s="393"/>
      <c r="J83" s="394"/>
      <c r="K83" s="128" t="s">
        <v>26</v>
      </c>
      <c r="L83" s="129" t="s">
        <v>9</v>
      </c>
      <c r="M83" s="129" t="s">
        <v>25</v>
      </c>
      <c r="N83" s="129" t="s">
        <v>24</v>
      </c>
      <c r="O83" s="129" t="s">
        <v>23</v>
      </c>
    </row>
    <row r="84" spans="1:15" ht="45" customHeight="1" x14ac:dyDescent="0.2">
      <c r="A84" s="114" t="s">
        <v>37</v>
      </c>
      <c r="B84" s="407" t="s">
        <v>368</v>
      </c>
      <c r="C84" s="408"/>
      <c r="D84" s="408"/>
      <c r="E84" s="408"/>
      <c r="F84" s="408"/>
      <c r="G84" s="408"/>
      <c r="H84" s="408"/>
      <c r="I84" s="408"/>
      <c r="J84" s="409"/>
      <c r="K84" s="114">
        <v>10</v>
      </c>
      <c r="L84" s="134">
        <v>10</v>
      </c>
      <c r="M84" s="134"/>
      <c r="N84" s="134"/>
      <c r="O84" s="114"/>
    </row>
    <row r="85" spans="1:15" ht="30" customHeight="1" x14ac:dyDescent="0.2">
      <c r="A85" s="118"/>
      <c r="B85" s="383"/>
      <c r="C85" s="384"/>
      <c r="D85" s="384"/>
      <c r="E85" s="384"/>
      <c r="F85" s="384"/>
      <c r="G85" s="384"/>
      <c r="H85" s="384"/>
      <c r="I85" s="384"/>
      <c r="J85" s="384"/>
      <c r="K85" s="384"/>
      <c r="L85" s="384"/>
      <c r="M85" s="384"/>
      <c r="N85" s="384"/>
      <c r="O85" s="385"/>
    </row>
    <row r="86" spans="1:15" ht="60" customHeight="1" x14ac:dyDescent="0.2">
      <c r="A86" s="114" t="s">
        <v>38</v>
      </c>
      <c r="B86" s="380" t="s">
        <v>592</v>
      </c>
      <c r="C86" s="388"/>
      <c r="D86" s="388"/>
      <c r="E86" s="388"/>
      <c r="F86" s="388"/>
      <c r="G86" s="388"/>
      <c r="H86" s="388"/>
      <c r="I86" s="388"/>
      <c r="J86" s="389"/>
      <c r="K86" s="114">
        <v>15</v>
      </c>
      <c r="L86" s="134">
        <v>15</v>
      </c>
      <c r="M86" s="134"/>
      <c r="N86" s="134"/>
      <c r="O86" s="114"/>
    </row>
    <row r="87" spans="1:15" ht="30" customHeight="1" x14ac:dyDescent="0.2">
      <c r="A87" s="118"/>
      <c r="B87" s="383"/>
      <c r="C87" s="384"/>
      <c r="D87" s="384"/>
      <c r="E87" s="384"/>
      <c r="F87" s="384"/>
      <c r="G87" s="384"/>
      <c r="H87" s="384"/>
      <c r="I87" s="384"/>
      <c r="J87" s="384"/>
      <c r="K87" s="384"/>
      <c r="L87" s="384"/>
      <c r="M87" s="384"/>
      <c r="N87" s="384"/>
      <c r="O87" s="385"/>
    </row>
    <row r="88" spans="1:15" ht="30" customHeight="1" x14ac:dyDescent="0.2">
      <c r="A88" s="114" t="s">
        <v>39</v>
      </c>
      <c r="B88" s="380" t="s">
        <v>369</v>
      </c>
      <c r="C88" s="410"/>
      <c r="D88" s="410"/>
      <c r="E88" s="410"/>
      <c r="F88" s="410"/>
      <c r="G88" s="410"/>
      <c r="H88" s="410"/>
      <c r="I88" s="410"/>
      <c r="J88" s="411"/>
      <c r="K88" s="114">
        <v>10</v>
      </c>
      <c r="L88" s="134">
        <v>10</v>
      </c>
      <c r="M88" s="134"/>
      <c r="N88" s="134"/>
      <c r="O88" s="114" t="s">
        <v>264</v>
      </c>
    </row>
    <row r="89" spans="1:15" ht="30" customHeight="1" x14ac:dyDescent="0.2">
      <c r="A89" s="118"/>
      <c r="B89" s="449" t="s">
        <v>753</v>
      </c>
      <c r="C89" s="384"/>
      <c r="D89" s="384"/>
      <c r="E89" s="384"/>
      <c r="F89" s="384"/>
      <c r="G89" s="384"/>
      <c r="H89" s="384"/>
      <c r="I89" s="384"/>
      <c r="J89" s="384"/>
      <c r="K89" s="384"/>
      <c r="L89" s="384"/>
      <c r="M89" s="384"/>
      <c r="N89" s="384"/>
      <c r="O89" s="385"/>
    </row>
    <row r="90" spans="1:15" ht="30" customHeight="1" x14ac:dyDescent="0.2">
      <c r="A90" s="114" t="s">
        <v>40</v>
      </c>
      <c r="B90" s="380" t="s">
        <v>370</v>
      </c>
      <c r="C90" s="388"/>
      <c r="D90" s="388"/>
      <c r="E90" s="388"/>
      <c r="F90" s="388"/>
      <c r="G90" s="388"/>
      <c r="H90" s="388"/>
      <c r="I90" s="388"/>
      <c r="J90" s="389"/>
      <c r="K90" s="133">
        <v>10</v>
      </c>
      <c r="L90" s="134">
        <v>10</v>
      </c>
      <c r="M90" s="134"/>
      <c r="N90" s="134"/>
      <c r="O90" s="114" t="s">
        <v>265</v>
      </c>
    </row>
    <row r="91" spans="1:15" ht="30" customHeight="1" x14ac:dyDescent="0.2">
      <c r="A91" s="118"/>
      <c r="B91" s="383"/>
      <c r="C91" s="384"/>
      <c r="D91" s="384"/>
      <c r="E91" s="384"/>
      <c r="F91" s="384"/>
      <c r="G91" s="384"/>
      <c r="H91" s="384"/>
      <c r="I91" s="384"/>
      <c r="J91" s="384"/>
      <c r="K91" s="384"/>
      <c r="L91" s="384"/>
      <c r="M91" s="384"/>
      <c r="N91" s="384"/>
      <c r="O91" s="385"/>
    </row>
    <row r="92" spans="1:15" ht="45" customHeight="1" x14ac:dyDescent="0.2">
      <c r="A92" s="114" t="s">
        <v>41</v>
      </c>
      <c r="B92" s="380" t="s">
        <v>371</v>
      </c>
      <c r="C92" s="388"/>
      <c r="D92" s="388"/>
      <c r="E92" s="388"/>
      <c r="F92" s="388"/>
      <c r="G92" s="388"/>
      <c r="H92" s="388"/>
      <c r="I92" s="388"/>
      <c r="J92" s="389"/>
      <c r="K92" s="138">
        <v>15</v>
      </c>
      <c r="L92" s="116">
        <v>15</v>
      </c>
      <c r="M92" s="116"/>
      <c r="N92" s="117"/>
      <c r="O92" s="114" t="s">
        <v>265</v>
      </c>
    </row>
    <row r="93" spans="1:15" ht="30" customHeight="1" x14ac:dyDescent="0.2">
      <c r="A93" s="118"/>
      <c r="B93" s="383"/>
      <c r="C93" s="384"/>
      <c r="D93" s="384"/>
      <c r="E93" s="384"/>
      <c r="F93" s="384"/>
      <c r="G93" s="384"/>
      <c r="H93" s="384"/>
      <c r="I93" s="384"/>
      <c r="J93" s="384"/>
      <c r="K93" s="384"/>
      <c r="L93" s="384"/>
      <c r="M93" s="384"/>
      <c r="N93" s="384"/>
      <c r="O93" s="385"/>
    </row>
    <row r="94" spans="1:15" ht="60" customHeight="1" x14ac:dyDescent="0.25">
      <c r="A94" s="140" t="s">
        <v>42</v>
      </c>
      <c r="B94" s="380" t="s">
        <v>372</v>
      </c>
      <c r="C94" s="388"/>
      <c r="D94" s="388"/>
      <c r="E94" s="388"/>
      <c r="F94" s="388"/>
      <c r="G94" s="388"/>
      <c r="H94" s="388"/>
      <c r="I94" s="388"/>
      <c r="J94" s="389"/>
      <c r="K94" s="114">
        <v>15</v>
      </c>
      <c r="L94" s="116">
        <v>15</v>
      </c>
      <c r="M94" s="116"/>
      <c r="N94" s="141"/>
      <c r="O94" s="114" t="s">
        <v>265</v>
      </c>
    </row>
    <row r="95" spans="1:15" ht="30" customHeight="1" x14ac:dyDescent="0.2">
      <c r="A95" s="118"/>
      <c r="B95" s="383"/>
      <c r="C95" s="384"/>
      <c r="D95" s="384"/>
      <c r="E95" s="384"/>
      <c r="F95" s="384"/>
      <c r="G95" s="384"/>
      <c r="H95" s="384"/>
      <c r="I95" s="384"/>
      <c r="J95" s="384"/>
      <c r="K95" s="384"/>
      <c r="L95" s="384"/>
      <c r="M95" s="384"/>
      <c r="N95" s="384"/>
      <c r="O95" s="385"/>
    </row>
    <row r="96" spans="1:15" ht="45" customHeight="1" x14ac:dyDescent="0.25">
      <c r="A96" s="140" t="s">
        <v>43</v>
      </c>
      <c r="B96" s="380" t="s">
        <v>373</v>
      </c>
      <c r="C96" s="388"/>
      <c r="D96" s="388"/>
      <c r="E96" s="388"/>
      <c r="F96" s="388"/>
      <c r="G96" s="388"/>
      <c r="H96" s="388"/>
      <c r="I96" s="388"/>
      <c r="J96" s="389"/>
      <c r="K96" s="114">
        <v>5</v>
      </c>
      <c r="L96" s="116">
        <v>5</v>
      </c>
      <c r="M96" s="116"/>
      <c r="N96" s="141"/>
      <c r="O96" s="114" t="s">
        <v>265</v>
      </c>
    </row>
    <row r="97" spans="1:26" ht="30" customHeight="1" x14ac:dyDescent="0.2">
      <c r="A97" s="118"/>
      <c r="B97" s="383"/>
      <c r="C97" s="384"/>
      <c r="D97" s="384"/>
      <c r="E97" s="384"/>
      <c r="F97" s="384"/>
      <c r="G97" s="384"/>
      <c r="H97" s="384"/>
      <c r="I97" s="384"/>
      <c r="J97" s="384"/>
      <c r="K97" s="384"/>
      <c r="L97" s="384"/>
      <c r="M97" s="384"/>
      <c r="N97" s="384"/>
      <c r="O97" s="385"/>
    </row>
    <row r="98" spans="1:26" ht="75" customHeight="1" x14ac:dyDescent="0.2">
      <c r="A98" s="140" t="s">
        <v>44</v>
      </c>
      <c r="B98" s="380" t="s">
        <v>374</v>
      </c>
      <c r="C98" s="410"/>
      <c r="D98" s="410"/>
      <c r="E98" s="410"/>
      <c r="F98" s="410"/>
      <c r="G98" s="410"/>
      <c r="H98" s="410"/>
      <c r="I98" s="410"/>
      <c r="J98" s="411"/>
      <c r="K98" s="114">
        <v>10</v>
      </c>
      <c r="L98" s="134">
        <v>10</v>
      </c>
      <c r="M98" s="134"/>
      <c r="N98" s="134"/>
      <c r="O98" s="114" t="s">
        <v>264</v>
      </c>
    </row>
    <row r="99" spans="1:26" ht="30" customHeight="1" x14ac:dyDescent="0.2">
      <c r="A99" s="118"/>
      <c r="B99" s="383"/>
      <c r="C99" s="384"/>
      <c r="D99" s="384"/>
      <c r="E99" s="384"/>
      <c r="F99" s="384"/>
      <c r="G99" s="384"/>
      <c r="H99" s="384"/>
      <c r="I99" s="384"/>
      <c r="J99" s="384"/>
      <c r="K99" s="384"/>
      <c r="L99" s="384"/>
      <c r="M99" s="384"/>
      <c r="N99" s="384"/>
      <c r="O99" s="385"/>
    </row>
    <row r="100" spans="1:26" ht="30" customHeight="1" x14ac:dyDescent="0.2">
      <c r="A100" s="418"/>
      <c r="B100" s="418"/>
      <c r="C100" s="418"/>
      <c r="D100" s="418"/>
      <c r="E100" s="418"/>
      <c r="F100" s="418"/>
      <c r="G100" s="418"/>
      <c r="H100" s="418"/>
      <c r="I100" s="418"/>
      <c r="J100" s="418"/>
      <c r="K100" s="418"/>
      <c r="L100" s="418"/>
      <c r="M100" s="418"/>
      <c r="N100" s="418"/>
      <c r="O100" s="418"/>
    </row>
    <row r="101" spans="1:26" x14ac:dyDescent="0.2">
      <c r="A101" s="431" t="s">
        <v>375</v>
      </c>
      <c r="B101" s="432"/>
      <c r="C101" s="432"/>
      <c r="D101" s="433"/>
      <c r="E101" s="433"/>
      <c r="F101" s="433"/>
      <c r="G101" s="433"/>
      <c r="H101" s="433"/>
      <c r="I101" s="433"/>
      <c r="J101" s="433"/>
      <c r="K101" s="433"/>
      <c r="L101" s="433"/>
      <c r="M101" s="433"/>
      <c r="N101" s="433"/>
      <c r="O101" s="434"/>
    </row>
    <row r="102" spans="1:26" ht="60" customHeight="1" x14ac:dyDescent="0.2">
      <c r="A102" s="419"/>
      <c r="B102" s="420"/>
      <c r="C102" s="420"/>
      <c r="D102" s="420"/>
      <c r="E102" s="420"/>
      <c r="F102" s="420"/>
      <c r="G102" s="420"/>
      <c r="H102" s="420"/>
      <c r="I102" s="420"/>
      <c r="J102" s="420"/>
      <c r="K102" s="420"/>
      <c r="L102" s="420"/>
      <c r="M102" s="420"/>
      <c r="N102" s="420"/>
      <c r="O102" s="421"/>
    </row>
    <row r="103" spans="1:26" ht="60" customHeight="1" x14ac:dyDescent="0.2">
      <c r="A103" s="419"/>
      <c r="B103" s="420"/>
      <c r="C103" s="420"/>
      <c r="D103" s="420"/>
      <c r="E103" s="420"/>
      <c r="F103" s="420"/>
      <c r="G103" s="420"/>
      <c r="H103" s="420"/>
      <c r="I103" s="420"/>
      <c r="J103" s="420"/>
      <c r="K103" s="420"/>
      <c r="L103" s="420"/>
      <c r="M103" s="420"/>
      <c r="N103" s="420"/>
      <c r="O103" s="421"/>
    </row>
    <row r="104" spans="1:26" ht="60" customHeight="1" x14ac:dyDescent="0.2">
      <c r="A104" s="422"/>
      <c r="B104" s="423"/>
      <c r="C104" s="423"/>
      <c r="D104" s="423"/>
      <c r="E104" s="423"/>
      <c r="F104" s="423"/>
      <c r="G104" s="423"/>
      <c r="H104" s="423"/>
      <c r="I104" s="423"/>
      <c r="J104" s="423"/>
      <c r="K104" s="423"/>
      <c r="L104" s="423"/>
      <c r="M104" s="423"/>
      <c r="N104" s="423"/>
      <c r="O104" s="424"/>
    </row>
    <row r="105" spans="1:26" ht="60" customHeight="1" x14ac:dyDescent="0.2">
      <c r="A105" s="436"/>
      <c r="B105" s="437"/>
      <c r="C105" s="437"/>
      <c r="D105" s="437"/>
      <c r="E105" s="437"/>
      <c r="F105" s="437"/>
      <c r="G105" s="437"/>
      <c r="H105" s="437"/>
      <c r="I105" s="437"/>
      <c r="J105" s="437"/>
      <c r="K105" s="437"/>
      <c r="L105" s="437"/>
      <c r="M105" s="437"/>
      <c r="N105" s="437"/>
      <c r="O105" s="438"/>
    </row>
    <row r="106" spans="1:26" ht="60" customHeight="1" x14ac:dyDescent="0.2">
      <c r="A106" s="435" t="s">
        <v>408</v>
      </c>
      <c r="B106" s="435"/>
      <c r="C106" s="435"/>
      <c r="D106" s="435"/>
      <c r="E106" s="435"/>
      <c r="F106" s="435"/>
      <c r="G106" s="435"/>
      <c r="H106" s="435"/>
      <c r="I106" s="435"/>
      <c r="J106" s="435"/>
      <c r="K106" s="435"/>
      <c r="L106" s="435"/>
      <c r="M106" s="435"/>
      <c r="N106" s="435"/>
      <c r="O106" s="435"/>
    </row>
    <row r="107" spans="1:26" ht="12.75" x14ac:dyDescent="0.2">
      <c r="A107" s="142"/>
      <c r="B107" s="142"/>
      <c r="C107" s="142"/>
      <c r="D107" s="142"/>
      <c r="E107" s="142"/>
      <c r="F107" s="142"/>
      <c r="G107" s="142"/>
      <c r="H107" s="142"/>
      <c r="I107" s="142"/>
      <c r="J107" s="142"/>
      <c r="K107" s="142"/>
      <c r="L107" s="142"/>
      <c r="M107" s="142"/>
      <c r="N107" s="142"/>
      <c r="O107" s="142"/>
    </row>
    <row r="108" spans="1:26" ht="12.75" x14ac:dyDescent="0.2">
      <c r="A108" s="142"/>
      <c r="B108" s="142"/>
      <c r="C108" s="142"/>
      <c r="D108" s="142"/>
      <c r="E108" s="142"/>
      <c r="F108" s="142"/>
      <c r="G108" s="142"/>
      <c r="H108" s="142"/>
      <c r="I108" s="142"/>
      <c r="J108" s="142"/>
      <c r="K108" s="142"/>
      <c r="L108" s="142"/>
      <c r="M108" s="142"/>
      <c r="N108" s="142"/>
      <c r="O108" s="142"/>
    </row>
    <row r="109" spans="1:26" ht="30" customHeight="1" x14ac:dyDescent="0.3">
      <c r="A109" s="450" t="s">
        <v>45</v>
      </c>
      <c r="B109" s="450"/>
      <c r="C109" s="450"/>
      <c r="D109" s="451"/>
      <c r="E109" s="451"/>
      <c r="F109" s="451"/>
      <c r="G109" s="451"/>
      <c r="H109" s="451"/>
      <c r="I109" s="451"/>
      <c r="J109" s="451"/>
      <c r="K109" s="451"/>
      <c r="L109" s="451"/>
      <c r="M109" s="451"/>
      <c r="N109" s="451"/>
      <c r="O109" s="451"/>
    </row>
    <row r="110" spans="1:26" ht="30" customHeight="1" x14ac:dyDescent="0.25">
      <c r="A110" s="376" t="s">
        <v>46</v>
      </c>
      <c r="B110" s="452"/>
      <c r="C110" s="452"/>
      <c r="D110" s="452"/>
      <c r="E110" s="452"/>
      <c r="F110" s="452"/>
      <c r="G110" s="452"/>
      <c r="H110" s="452"/>
      <c r="I110" s="452"/>
      <c r="J110" s="452"/>
      <c r="K110" s="452"/>
      <c r="L110" s="452"/>
      <c r="M110" s="452"/>
      <c r="N110" s="452"/>
      <c r="O110" s="452"/>
      <c r="R110" s="120" t="s">
        <v>217</v>
      </c>
      <c r="S110" s="121" t="s">
        <v>523</v>
      </c>
      <c r="T110" s="122" t="s">
        <v>524</v>
      </c>
      <c r="U110" s="123" t="s">
        <v>525</v>
      </c>
      <c r="V110" s="124" t="s">
        <v>526</v>
      </c>
      <c r="W110" s="125" t="s">
        <v>522</v>
      </c>
      <c r="X110" s="126" t="s">
        <v>527</v>
      </c>
      <c r="Y110" s="127" t="s">
        <v>528</v>
      </c>
      <c r="Z110" s="279" t="s">
        <v>651</v>
      </c>
    </row>
    <row r="111" spans="1:26" ht="30" customHeight="1" x14ac:dyDescent="0.2">
      <c r="A111" s="144" t="s">
        <v>47</v>
      </c>
      <c r="B111" s="453" t="s">
        <v>307</v>
      </c>
      <c r="C111" s="453"/>
      <c r="D111" s="453"/>
      <c r="E111" s="453"/>
      <c r="F111" s="453"/>
      <c r="G111" s="453"/>
      <c r="H111" s="453"/>
      <c r="I111" s="453"/>
      <c r="J111" s="453"/>
      <c r="K111" s="453"/>
      <c r="L111" s="453"/>
      <c r="M111" s="453"/>
      <c r="N111" s="453"/>
      <c r="O111" s="453"/>
    </row>
    <row r="112" spans="1:26" ht="30" customHeight="1" x14ac:dyDescent="0.2">
      <c r="A112" s="454" t="s">
        <v>347</v>
      </c>
      <c r="B112" s="455"/>
      <c r="C112" s="455"/>
      <c r="D112" s="456" t="s">
        <v>719</v>
      </c>
      <c r="E112" s="457"/>
      <c r="F112" s="457"/>
      <c r="G112" s="457"/>
      <c r="H112" s="457"/>
      <c r="I112" s="457"/>
      <c r="J112" s="457"/>
      <c r="K112" s="457"/>
      <c r="L112" s="457"/>
      <c r="M112" s="457"/>
      <c r="N112" s="457"/>
      <c r="O112" s="457"/>
    </row>
    <row r="113" spans="1:15" ht="30" customHeight="1" x14ac:dyDescent="0.2">
      <c r="A113" s="144" t="s">
        <v>48</v>
      </c>
      <c r="B113" s="458" t="s">
        <v>308</v>
      </c>
      <c r="C113" s="458"/>
      <c r="D113" s="458"/>
      <c r="E113" s="458"/>
      <c r="F113" s="458"/>
      <c r="G113" s="458"/>
      <c r="H113" s="458"/>
      <c r="I113" s="458"/>
      <c r="J113" s="458"/>
      <c r="K113" s="458"/>
      <c r="L113" s="458"/>
      <c r="M113" s="458"/>
      <c r="N113" s="458"/>
      <c r="O113" s="458"/>
    </row>
    <row r="114" spans="1:15" ht="30" customHeight="1" x14ac:dyDescent="0.2">
      <c r="A114" s="456" t="s">
        <v>720</v>
      </c>
      <c r="B114" s="456"/>
      <c r="C114" s="456"/>
      <c r="D114" s="456"/>
      <c r="E114" s="456"/>
      <c r="F114" s="456"/>
      <c r="G114" s="456"/>
      <c r="H114" s="456"/>
      <c r="I114" s="456"/>
      <c r="J114" s="456"/>
      <c r="K114" s="456"/>
      <c r="L114" s="456"/>
      <c r="M114" s="456"/>
      <c r="N114" s="456"/>
      <c r="O114" s="456"/>
    </row>
    <row r="115" spans="1:15" ht="15" customHeight="1" x14ac:dyDescent="0.2">
      <c r="A115" s="418"/>
      <c r="B115" s="418"/>
      <c r="C115" s="418"/>
      <c r="D115" s="418"/>
      <c r="E115" s="418"/>
      <c r="F115" s="418"/>
      <c r="G115" s="418"/>
      <c r="H115" s="418"/>
      <c r="I115" s="418"/>
      <c r="J115" s="418"/>
      <c r="K115" s="418"/>
      <c r="L115" s="418"/>
      <c r="M115" s="418"/>
      <c r="N115" s="418"/>
      <c r="O115" s="418"/>
    </row>
    <row r="116" spans="1:15" ht="15" customHeight="1" x14ac:dyDescent="0.2">
      <c r="A116" s="377" t="s">
        <v>27</v>
      </c>
      <c r="B116" s="378"/>
      <c r="C116" s="378"/>
      <c r="D116" s="378"/>
      <c r="E116" s="378"/>
      <c r="F116" s="378"/>
      <c r="G116" s="378"/>
      <c r="H116" s="378"/>
      <c r="I116" s="378"/>
      <c r="J116" s="379"/>
      <c r="K116" s="112" t="s">
        <v>26</v>
      </c>
      <c r="L116" s="113" t="s">
        <v>9</v>
      </c>
      <c r="M116" s="113" t="s">
        <v>25</v>
      </c>
      <c r="N116" s="113" t="s">
        <v>24</v>
      </c>
      <c r="O116" s="113" t="s">
        <v>23</v>
      </c>
    </row>
    <row r="117" spans="1:15" ht="45" customHeight="1" x14ac:dyDescent="0.2">
      <c r="A117" s="145" t="s">
        <v>49</v>
      </c>
      <c r="B117" s="380" t="s">
        <v>330</v>
      </c>
      <c r="C117" s="388"/>
      <c r="D117" s="388"/>
      <c r="E117" s="388"/>
      <c r="F117" s="388"/>
      <c r="G117" s="388"/>
      <c r="H117" s="388"/>
      <c r="I117" s="388"/>
      <c r="J117" s="389"/>
      <c r="K117" s="114">
        <v>15</v>
      </c>
      <c r="L117" s="134">
        <v>15</v>
      </c>
      <c r="M117" s="134"/>
      <c r="N117" s="134"/>
      <c r="O117" s="114" t="s">
        <v>30</v>
      </c>
    </row>
    <row r="118" spans="1:15" ht="30" customHeight="1" x14ac:dyDescent="0.2">
      <c r="A118" s="118"/>
      <c r="B118" s="383" t="s">
        <v>750</v>
      </c>
      <c r="C118" s="384"/>
      <c r="D118" s="384"/>
      <c r="E118" s="384"/>
      <c r="F118" s="384"/>
      <c r="G118" s="384"/>
      <c r="H118" s="384"/>
      <c r="I118" s="384"/>
      <c r="J118" s="384"/>
      <c r="K118" s="384"/>
      <c r="L118" s="384"/>
      <c r="M118" s="384"/>
      <c r="N118" s="384"/>
      <c r="O118" s="385"/>
    </row>
    <row r="119" spans="1:15" ht="45" customHeight="1" x14ac:dyDescent="0.2">
      <c r="A119" s="145" t="s">
        <v>50</v>
      </c>
      <c r="B119" s="380" t="s">
        <v>323</v>
      </c>
      <c r="C119" s="388"/>
      <c r="D119" s="388"/>
      <c r="E119" s="388"/>
      <c r="F119" s="388"/>
      <c r="G119" s="388"/>
      <c r="H119" s="388"/>
      <c r="I119" s="388"/>
      <c r="J119" s="389"/>
      <c r="K119" s="114">
        <v>15</v>
      </c>
      <c r="L119" s="134">
        <v>15</v>
      </c>
      <c r="M119" s="134"/>
      <c r="N119" s="134"/>
      <c r="O119" s="114" t="s">
        <v>30</v>
      </c>
    </row>
    <row r="120" spans="1:15" ht="30" customHeight="1" x14ac:dyDescent="0.2">
      <c r="A120" s="118"/>
      <c r="B120" s="383"/>
      <c r="C120" s="384"/>
      <c r="D120" s="384"/>
      <c r="E120" s="384"/>
      <c r="F120" s="384"/>
      <c r="G120" s="384"/>
      <c r="H120" s="384"/>
      <c r="I120" s="384"/>
      <c r="J120" s="384"/>
      <c r="K120" s="384"/>
      <c r="L120" s="384"/>
      <c r="M120" s="384"/>
      <c r="N120" s="384"/>
      <c r="O120" s="385"/>
    </row>
    <row r="121" spans="1:15" ht="45" customHeight="1" x14ac:dyDescent="0.2">
      <c r="A121" s="145" t="s">
        <v>51</v>
      </c>
      <c r="B121" s="380" t="s">
        <v>324</v>
      </c>
      <c r="C121" s="388"/>
      <c r="D121" s="388"/>
      <c r="E121" s="388"/>
      <c r="F121" s="388"/>
      <c r="G121" s="388"/>
      <c r="H121" s="388"/>
      <c r="I121" s="388"/>
      <c r="J121" s="389"/>
      <c r="K121" s="114">
        <v>15</v>
      </c>
      <c r="L121" s="134"/>
      <c r="M121" s="134"/>
      <c r="N121" s="134">
        <v>15</v>
      </c>
      <c r="O121" s="146"/>
    </row>
    <row r="122" spans="1:15" ht="30" customHeight="1" x14ac:dyDescent="0.2">
      <c r="A122" s="118"/>
      <c r="B122" s="383" t="s">
        <v>721</v>
      </c>
      <c r="C122" s="384"/>
      <c r="D122" s="384"/>
      <c r="E122" s="384"/>
      <c r="F122" s="384"/>
      <c r="G122" s="384"/>
      <c r="H122" s="384"/>
      <c r="I122" s="384"/>
      <c r="J122" s="384"/>
      <c r="K122" s="384"/>
      <c r="L122" s="384"/>
      <c r="M122" s="384"/>
      <c r="N122" s="384"/>
      <c r="O122" s="385"/>
    </row>
    <row r="123" spans="1:15" ht="30" customHeight="1" x14ac:dyDescent="0.2">
      <c r="A123" s="459" t="s">
        <v>52</v>
      </c>
      <c r="B123" s="459"/>
      <c r="C123" s="459"/>
      <c r="D123" s="459"/>
      <c r="E123" s="459"/>
      <c r="F123" s="459"/>
      <c r="G123" s="459"/>
      <c r="H123" s="459"/>
      <c r="I123" s="459"/>
      <c r="J123" s="459"/>
      <c r="K123" s="459"/>
      <c r="L123" s="459"/>
      <c r="M123" s="459"/>
      <c r="N123" s="459"/>
      <c r="O123" s="459"/>
    </row>
    <row r="124" spans="1:15" ht="15" customHeight="1" x14ac:dyDescent="0.2">
      <c r="A124" s="377" t="s">
        <v>27</v>
      </c>
      <c r="B124" s="378"/>
      <c r="C124" s="378"/>
      <c r="D124" s="378"/>
      <c r="E124" s="378"/>
      <c r="F124" s="378"/>
      <c r="G124" s="378"/>
      <c r="H124" s="378"/>
      <c r="I124" s="378"/>
      <c r="J124" s="379"/>
      <c r="K124" s="112" t="s">
        <v>26</v>
      </c>
      <c r="L124" s="113" t="s">
        <v>9</v>
      </c>
      <c r="M124" s="113" t="s">
        <v>25</v>
      </c>
      <c r="N124" s="113" t="s">
        <v>24</v>
      </c>
      <c r="O124" s="113" t="s">
        <v>23</v>
      </c>
    </row>
    <row r="125" spans="1:15" ht="45" customHeight="1" x14ac:dyDescent="0.2">
      <c r="A125" s="145" t="s">
        <v>53</v>
      </c>
      <c r="B125" s="380" t="s">
        <v>325</v>
      </c>
      <c r="C125" s="388"/>
      <c r="D125" s="388"/>
      <c r="E125" s="388"/>
      <c r="F125" s="388"/>
      <c r="G125" s="388"/>
      <c r="H125" s="388"/>
      <c r="I125" s="388"/>
      <c r="J125" s="389"/>
      <c r="K125" s="147">
        <v>15</v>
      </c>
      <c r="L125" s="134">
        <v>15</v>
      </c>
      <c r="M125" s="134"/>
      <c r="N125" s="134"/>
      <c r="O125" s="114"/>
    </row>
    <row r="126" spans="1:15" ht="30" customHeight="1" x14ac:dyDescent="0.2">
      <c r="A126" s="118"/>
      <c r="B126" s="383"/>
      <c r="C126" s="384"/>
      <c r="D126" s="384"/>
      <c r="E126" s="384"/>
      <c r="F126" s="384"/>
      <c r="G126" s="384"/>
      <c r="H126" s="384"/>
      <c r="I126" s="384"/>
      <c r="J126" s="384"/>
      <c r="K126" s="384"/>
      <c r="L126" s="384"/>
      <c r="M126" s="384"/>
      <c r="N126" s="384"/>
      <c r="O126" s="385"/>
    </row>
    <row r="127" spans="1:15" ht="30" customHeight="1" x14ac:dyDescent="0.2">
      <c r="A127" s="145" t="s">
        <v>54</v>
      </c>
      <c r="B127" s="380" t="s">
        <v>328</v>
      </c>
      <c r="C127" s="388"/>
      <c r="D127" s="388"/>
      <c r="E127" s="388"/>
      <c r="F127" s="388"/>
      <c r="G127" s="388"/>
      <c r="H127" s="388"/>
      <c r="I127" s="388"/>
      <c r="J127" s="389"/>
      <c r="K127" s="114">
        <v>10</v>
      </c>
      <c r="L127" s="134">
        <v>10</v>
      </c>
      <c r="M127" s="134"/>
      <c r="N127" s="134"/>
      <c r="O127" s="114"/>
    </row>
    <row r="128" spans="1:15" ht="30" customHeight="1" x14ac:dyDescent="0.2">
      <c r="A128" s="118"/>
      <c r="B128" s="383"/>
      <c r="C128" s="384"/>
      <c r="D128" s="384"/>
      <c r="E128" s="384"/>
      <c r="F128" s="384"/>
      <c r="G128" s="384"/>
      <c r="H128" s="384"/>
      <c r="I128" s="384"/>
      <c r="J128" s="384"/>
      <c r="K128" s="384"/>
      <c r="L128" s="384"/>
      <c r="M128" s="384"/>
      <c r="N128" s="384"/>
      <c r="O128" s="385"/>
    </row>
    <row r="129" spans="1:15" ht="30" customHeight="1" x14ac:dyDescent="0.2">
      <c r="A129" s="459" t="s">
        <v>55</v>
      </c>
      <c r="B129" s="459"/>
      <c r="C129" s="459"/>
      <c r="D129" s="459"/>
      <c r="E129" s="459"/>
      <c r="F129" s="460"/>
      <c r="G129" s="459"/>
      <c r="H129" s="459"/>
      <c r="I129" s="459"/>
      <c r="J129" s="459"/>
      <c r="K129" s="459"/>
      <c r="L129" s="459"/>
      <c r="M129" s="459"/>
      <c r="N129" s="459"/>
      <c r="O129" s="459"/>
    </row>
    <row r="130" spans="1:15" ht="15" customHeight="1" x14ac:dyDescent="0.2">
      <c r="A130" s="377" t="s">
        <v>27</v>
      </c>
      <c r="B130" s="378"/>
      <c r="C130" s="378"/>
      <c r="D130" s="378"/>
      <c r="E130" s="378"/>
      <c r="F130" s="378"/>
      <c r="G130" s="378"/>
      <c r="H130" s="378"/>
      <c r="I130" s="378"/>
      <c r="J130" s="379"/>
      <c r="K130" s="112" t="s">
        <v>26</v>
      </c>
      <c r="L130" s="113" t="s">
        <v>9</v>
      </c>
      <c r="M130" s="113" t="s">
        <v>25</v>
      </c>
      <c r="N130" s="113" t="s">
        <v>24</v>
      </c>
      <c r="O130" s="113" t="s">
        <v>23</v>
      </c>
    </row>
    <row r="131" spans="1:15" ht="45" customHeight="1" x14ac:dyDescent="0.2">
      <c r="A131" s="148" t="s">
        <v>56</v>
      </c>
      <c r="B131" s="380" t="s">
        <v>326</v>
      </c>
      <c r="C131" s="388"/>
      <c r="D131" s="388"/>
      <c r="E131" s="388"/>
      <c r="F131" s="388"/>
      <c r="G131" s="388"/>
      <c r="H131" s="388"/>
      <c r="I131" s="388"/>
      <c r="J131" s="389"/>
      <c r="K131" s="130">
        <v>15</v>
      </c>
      <c r="L131" s="116">
        <v>15</v>
      </c>
      <c r="M131" s="116"/>
      <c r="N131" s="139"/>
      <c r="O131" s="114"/>
    </row>
    <row r="132" spans="1:15" ht="30" customHeight="1" x14ac:dyDescent="0.2">
      <c r="A132" s="118"/>
      <c r="B132" s="383"/>
      <c r="C132" s="384"/>
      <c r="D132" s="384"/>
      <c r="E132" s="384"/>
      <c r="F132" s="384"/>
      <c r="G132" s="384"/>
      <c r="H132" s="384"/>
      <c r="I132" s="384"/>
      <c r="J132" s="384"/>
      <c r="K132" s="384"/>
      <c r="L132" s="384"/>
      <c r="M132" s="384"/>
      <c r="N132" s="384"/>
      <c r="O132" s="385"/>
    </row>
    <row r="133" spans="1:15" ht="15" customHeight="1" x14ac:dyDescent="0.2">
      <c r="A133" s="149"/>
      <c r="B133" s="150"/>
      <c r="C133" s="151"/>
      <c r="D133" s="151"/>
      <c r="E133" s="151"/>
      <c r="F133" s="151"/>
      <c r="G133" s="151"/>
      <c r="H133" s="151"/>
      <c r="I133" s="151"/>
      <c r="J133" s="151"/>
      <c r="K133" s="151"/>
      <c r="L133" s="151"/>
      <c r="M133" s="151"/>
      <c r="N133" s="151"/>
      <c r="O133" s="151"/>
    </row>
    <row r="134" spans="1:15" ht="15" customHeight="1" x14ac:dyDescent="0.2">
      <c r="A134" s="464" t="s">
        <v>27</v>
      </c>
      <c r="B134" s="464"/>
      <c r="C134" s="464"/>
      <c r="D134" s="464"/>
      <c r="E134" s="464"/>
      <c r="F134" s="464"/>
      <c r="G134" s="464"/>
      <c r="H134" s="464"/>
      <c r="I134" s="464"/>
      <c r="J134" s="464"/>
      <c r="K134" s="112" t="s">
        <v>26</v>
      </c>
      <c r="L134" s="113" t="s">
        <v>9</v>
      </c>
      <c r="M134" s="113" t="s">
        <v>25</v>
      </c>
      <c r="N134" s="113" t="s">
        <v>24</v>
      </c>
      <c r="O134" s="113" t="s">
        <v>23</v>
      </c>
    </row>
    <row r="135" spans="1:15" ht="54.75" customHeight="1" x14ac:dyDescent="0.2">
      <c r="A135" s="145" t="s">
        <v>57</v>
      </c>
      <c r="B135" s="380" t="s">
        <v>327</v>
      </c>
      <c r="C135" s="388"/>
      <c r="D135" s="388"/>
      <c r="E135" s="388"/>
      <c r="F135" s="388"/>
      <c r="G135" s="388"/>
      <c r="H135" s="388"/>
      <c r="I135" s="388"/>
      <c r="J135" s="389"/>
      <c r="K135" s="114">
        <v>10</v>
      </c>
      <c r="L135" s="134"/>
      <c r="M135" s="134"/>
      <c r="N135" s="134">
        <v>10</v>
      </c>
      <c r="O135" s="114"/>
    </row>
    <row r="136" spans="1:15" ht="30" customHeight="1" x14ac:dyDescent="0.2">
      <c r="A136" s="118"/>
      <c r="B136" s="383" t="s">
        <v>722</v>
      </c>
      <c r="C136" s="384"/>
      <c r="D136" s="384"/>
      <c r="E136" s="384"/>
      <c r="F136" s="384"/>
      <c r="G136" s="384"/>
      <c r="H136" s="384"/>
      <c r="I136" s="384"/>
      <c r="J136" s="384"/>
      <c r="K136" s="384"/>
      <c r="L136" s="384"/>
      <c r="M136" s="384"/>
      <c r="N136" s="384"/>
      <c r="O136" s="385"/>
    </row>
    <row r="137" spans="1:15" ht="15" customHeight="1" x14ac:dyDescent="0.2">
      <c r="A137" s="377" t="s">
        <v>27</v>
      </c>
      <c r="B137" s="378"/>
      <c r="C137" s="378"/>
      <c r="D137" s="378"/>
      <c r="E137" s="378"/>
      <c r="F137" s="378"/>
      <c r="G137" s="378"/>
      <c r="H137" s="378"/>
      <c r="I137" s="378"/>
      <c r="J137" s="379"/>
      <c r="K137" s="112" t="s">
        <v>26</v>
      </c>
      <c r="L137" s="113" t="s">
        <v>9</v>
      </c>
      <c r="M137" s="113" t="s">
        <v>25</v>
      </c>
      <c r="N137" s="113" t="s">
        <v>24</v>
      </c>
      <c r="O137" s="113" t="s">
        <v>23</v>
      </c>
    </row>
    <row r="138" spans="1:15" ht="30" customHeight="1" x14ac:dyDescent="0.2">
      <c r="A138" s="145" t="s">
        <v>58</v>
      </c>
      <c r="B138" s="461" t="s">
        <v>376</v>
      </c>
      <c r="C138" s="462"/>
      <c r="D138" s="462"/>
      <c r="E138" s="462"/>
      <c r="F138" s="462"/>
      <c r="G138" s="462"/>
      <c r="H138" s="462"/>
      <c r="I138" s="462"/>
      <c r="J138" s="463"/>
      <c r="K138" s="114">
        <v>10</v>
      </c>
      <c r="L138" s="134"/>
      <c r="M138" s="134"/>
      <c r="N138" s="134">
        <v>10</v>
      </c>
      <c r="O138" s="114"/>
    </row>
    <row r="139" spans="1:15" ht="30" customHeight="1" x14ac:dyDescent="0.2">
      <c r="A139" s="118"/>
      <c r="B139" s="383" t="s">
        <v>722</v>
      </c>
      <c r="C139" s="384"/>
      <c r="D139" s="384"/>
      <c r="E139" s="384"/>
      <c r="F139" s="384"/>
      <c r="G139" s="384"/>
      <c r="H139" s="384"/>
      <c r="I139" s="384"/>
      <c r="J139" s="384"/>
      <c r="K139" s="384"/>
      <c r="L139" s="384"/>
      <c r="M139" s="384"/>
      <c r="N139" s="384"/>
      <c r="O139" s="385"/>
    </row>
    <row r="140" spans="1:15" ht="30" customHeight="1" x14ac:dyDescent="0.2">
      <c r="A140" s="152" t="s">
        <v>59</v>
      </c>
      <c r="B140" s="461" t="s">
        <v>377</v>
      </c>
      <c r="C140" s="462"/>
      <c r="D140" s="462"/>
      <c r="E140" s="462"/>
      <c r="F140" s="462"/>
      <c r="G140" s="462"/>
      <c r="H140" s="462"/>
      <c r="I140" s="462"/>
      <c r="J140" s="463"/>
      <c r="K140" s="153">
        <v>10</v>
      </c>
      <c r="L140" s="134">
        <v>10</v>
      </c>
      <c r="M140" s="134"/>
      <c r="N140" s="134"/>
      <c r="O140" s="153"/>
    </row>
    <row r="141" spans="1:15" ht="30" customHeight="1" x14ac:dyDescent="0.2">
      <c r="A141" s="118"/>
      <c r="B141" s="383"/>
      <c r="C141" s="384"/>
      <c r="D141" s="384"/>
      <c r="E141" s="384"/>
      <c r="F141" s="384"/>
      <c r="G141" s="384"/>
      <c r="H141" s="384"/>
      <c r="I141" s="384"/>
      <c r="J141" s="384"/>
      <c r="K141" s="384"/>
      <c r="L141" s="384"/>
      <c r="M141" s="384"/>
      <c r="N141" s="384"/>
      <c r="O141" s="385"/>
    </row>
    <row r="142" spans="1:15" ht="30" customHeight="1" x14ac:dyDescent="0.2">
      <c r="A142" s="145" t="s">
        <v>60</v>
      </c>
      <c r="B142" s="461" t="s">
        <v>378</v>
      </c>
      <c r="C142" s="462"/>
      <c r="D142" s="462"/>
      <c r="E142" s="462"/>
      <c r="F142" s="462"/>
      <c r="G142" s="462"/>
      <c r="H142" s="462"/>
      <c r="I142" s="462"/>
      <c r="J142" s="463"/>
      <c r="K142" s="114">
        <v>5</v>
      </c>
      <c r="L142" s="134">
        <v>5</v>
      </c>
      <c r="M142" s="134"/>
      <c r="N142" s="134"/>
      <c r="O142" s="114" t="s">
        <v>264</v>
      </c>
    </row>
    <row r="143" spans="1:15" ht="30" customHeight="1" x14ac:dyDescent="0.2">
      <c r="A143" s="118"/>
      <c r="B143" s="383"/>
      <c r="C143" s="384"/>
      <c r="D143" s="384"/>
      <c r="E143" s="384"/>
      <c r="F143" s="384"/>
      <c r="G143" s="384"/>
      <c r="H143" s="384"/>
      <c r="I143" s="384"/>
      <c r="J143" s="384"/>
      <c r="K143" s="384"/>
      <c r="L143" s="384"/>
      <c r="M143" s="384"/>
      <c r="N143" s="384"/>
      <c r="O143" s="385"/>
    </row>
    <row r="144" spans="1:15" ht="45" customHeight="1" x14ac:dyDescent="0.2">
      <c r="A144" s="145" t="s">
        <v>61</v>
      </c>
      <c r="B144" s="461" t="s">
        <v>379</v>
      </c>
      <c r="C144" s="462"/>
      <c r="D144" s="462"/>
      <c r="E144" s="462"/>
      <c r="F144" s="462"/>
      <c r="G144" s="462"/>
      <c r="H144" s="462"/>
      <c r="I144" s="462"/>
      <c r="J144" s="463"/>
      <c r="K144" s="114">
        <v>5</v>
      </c>
      <c r="L144" s="134">
        <v>5</v>
      </c>
      <c r="M144" s="134"/>
      <c r="N144" s="134"/>
      <c r="O144" s="114" t="s">
        <v>264</v>
      </c>
    </row>
    <row r="145" spans="1:15" ht="30" customHeight="1" x14ac:dyDescent="0.2">
      <c r="A145" s="118"/>
      <c r="B145" s="383"/>
      <c r="C145" s="384"/>
      <c r="D145" s="384"/>
      <c r="E145" s="384"/>
      <c r="F145" s="384"/>
      <c r="G145" s="384"/>
      <c r="H145" s="384"/>
      <c r="I145" s="384"/>
      <c r="J145" s="384"/>
      <c r="K145" s="384"/>
      <c r="L145" s="384"/>
      <c r="M145" s="384"/>
      <c r="N145" s="384"/>
      <c r="O145" s="385"/>
    </row>
    <row r="146" spans="1:15" ht="30" customHeight="1" x14ac:dyDescent="0.2">
      <c r="A146" s="473" t="s">
        <v>701</v>
      </c>
      <c r="B146" s="473"/>
      <c r="C146" s="473"/>
      <c r="D146" s="473"/>
      <c r="E146" s="473"/>
      <c r="F146" s="473"/>
      <c r="G146" s="473"/>
      <c r="H146" s="473"/>
      <c r="I146" s="473"/>
      <c r="J146" s="473"/>
      <c r="K146" s="473"/>
      <c r="L146" s="473"/>
      <c r="M146" s="473"/>
      <c r="N146" s="473"/>
      <c r="O146" s="473"/>
    </row>
    <row r="147" spans="1:15" ht="15" customHeight="1" x14ac:dyDescent="0.2">
      <c r="A147" s="474" t="s">
        <v>68</v>
      </c>
      <c r="B147" s="474"/>
      <c r="C147" s="474"/>
      <c r="D147" s="474"/>
      <c r="E147" s="474"/>
      <c r="F147" s="474"/>
      <c r="G147" s="474"/>
      <c r="H147" s="474"/>
      <c r="I147" s="474"/>
      <c r="J147" s="474"/>
      <c r="K147" s="474"/>
      <c r="L147" s="474"/>
      <c r="M147" s="474"/>
      <c r="N147" s="474"/>
      <c r="O147" s="474"/>
    </row>
    <row r="148" spans="1:15" ht="15" customHeight="1" x14ac:dyDescent="0.3">
      <c r="A148" s="154"/>
      <c r="B148" s="154"/>
      <c r="C148" s="354" t="s">
        <v>383</v>
      </c>
      <c r="D148" s="465"/>
      <c r="E148" s="475" t="s">
        <v>702</v>
      </c>
      <c r="F148" s="476"/>
      <c r="G148" s="476"/>
      <c r="H148" s="476"/>
      <c r="I148" s="476"/>
      <c r="J148" s="476"/>
      <c r="K148" s="476"/>
      <c r="L148" s="476"/>
      <c r="M148" s="476"/>
      <c r="N148" s="476"/>
      <c r="O148" s="476"/>
    </row>
    <row r="149" spans="1:15" ht="15" customHeight="1" x14ac:dyDescent="0.25">
      <c r="A149" s="99"/>
      <c r="B149" s="99"/>
      <c r="C149" s="465"/>
      <c r="D149" s="465"/>
      <c r="E149" s="476"/>
      <c r="F149" s="476"/>
      <c r="G149" s="476"/>
      <c r="H149" s="476"/>
      <c r="I149" s="476"/>
      <c r="J149" s="476"/>
      <c r="K149" s="476"/>
      <c r="L149" s="476"/>
      <c r="M149" s="476"/>
      <c r="N149" s="476"/>
      <c r="O149" s="476"/>
    </row>
    <row r="150" spans="1:15" ht="5.0999999999999996" customHeight="1" x14ac:dyDescent="0.25">
      <c r="A150" s="99"/>
      <c r="B150" s="99"/>
      <c r="C150" s="155"/>
      <c r="D150" s="155"/>
      <c r="E150" s="156"/>
      <c r="F150" s="156"/>
      <c r="G150" s="156"/>
      <c r="H150" s="156"/>
      <c r="I150" s="156"/>
      <c r="J150" s="156"/>
      <c r="K150" s="156"/>
      <c r="L150" s="156"/>
      <c r="M150" s="156"/>
      <c r="N150" s="156"/>
      <c r="O150" s="156"/>
    </row>
    <row r="151" spans="1:15" ht="21.75" customHeight="1" x14ac:dyDescent="0.2">
      <c r="A151" s="477" t="s">
        <v>723</v>
      </c>
      <c r="B151" s="477"/>
      <c r="C151" s="354" t="s">
        <v>384</v>
      </c>
      <c r="D151" s="465"/>
      <c r="E151" s="475" t="s">
        <v>700</v>
      </c>
      <c r="F151" s="478"/>
      <c r="G151" s="478"/>
      <c r="H151" s="478"/>
      <c r="I151" s="478"/>
      <c r="J151" s="478"/>
      <c r="K151" s="478"/>
      <c r="L151" s="478"/>
      <c r="M151" s="478"/>
      <c r="N151" s="478"/>
      <c r="O151" s="478"/>
    </row>
    <row r="152" spans="1:15" ht="15" customHeight="1" x14ac:dyDescent="0.25">
      <c r="A152" s="99"/>
      <c r="B152" s="99"/>
      <c r="C152" s="465"/>
      <c r="D152" s="465"/>
      <c r="E152" s="478"/>
      <c r="F152" s="478"/>
      <c r="G152" s="478"/>
      <c r="H152" s="478"/>
      <c r="I152" s="478"/>
      <c r="J152" s="478"/>
      <c r="K152" s="478"/>
      <c r="L152" s="478"/>
      <c r="M152" s="478"/>
      <c r="N152" s="478"/>
      <c r="O152" s="478"/>
    </row>
    <row r="153" spans="1:15" ht="5.0999999999999996" customHeight="1" x14ac:dyDescent="0.25">
      <c r="A153" s="99"/>
      <c r="B153" s="99"/>
      <c r="C153" s="155"/>
      <c r="D153" s="155"/>
      <c r="E153" s="157"/>
      <c r="F153" s="157"/>
      <c r="G153" s="157"/>
      <c r="H153" s="157"/>
      <c r="I153" s="157"/>
      <c r="J153" s="157"/>
      <c r="K153" s="157"/>
      <c r="L153" s="157"/>
      <c r="M153" s="157"/>
      <c r="N153" s="157"/>
      <c r="O153" s="157"/>
    </row>
    <row r="154" spans="1:15" ht="15" customHeight="1" x14ac:dyDescent="0.3">
      <c r="A154" s="154"/>
      <c r="B154" s="154"/>
      <c r="C154" s="354" t="s">
        <v>385</v>
      </c>
      <c r="D154" s="465"/>
      <c r="E154" s="466" t="s">
        <v>699</v>
      </c>
      <c r="F154" s="467"/>
      <c r="G154" s="467"/>
      <c r="H154" s="467"/>
      <c r="I154" s="467"/>
      <c r="J154" s="467"/>
      <c r="K154" s="467"/>
      <c r="L154" s="467"/>
      <c r="M154" s="467"/>
      <c r="N154" s="467"/>
      <c r="O154" s="467"/>
    </row>
    <row r="155" spans="1:15" ht="15" customHeight="1" x14ac:dyDescent="0.25">
      <c r="A155" s="99"/>
      <c r="B155" s="99"/>
      <c r="C155" s="465"/>
      <c r="D155" s="465"/>
      <c r="E155" s="467"/>
      <c r="F155" s="467"/>
      <c r="G155" s="467"/>
      <c r="H155" s="467"/>
      <c r="I155" s="467"/>
      <c r="J155" s="467"/>
      <c r="K155" s="467"/>
      <c r="L155" s="467"/>
      <c r="M155" s="467"/>
      <c r="N155" s="467"/>
      <c r="O155" s="467"/>
    </row>
    <row r="156" spans="1:15" ht="15" customHeight="1" x14ac:dyDescent="0.25">
      <c r="A156" s="99"/>
      <c r="B156" s="99"/>
      <c r="C156" s="155"/>
      <c r="D156" s="155"/>
      <c r="E156" s="158"/>
      <c r="F156" s="158"/>
      <c r="G156" s="158"/>
      <c r="H156" s="158"/>
      <c r="I156" s="158"/>
      <c r="J156" s="158"/>
      <c r="K156" s="158"/>
      <c r="L156" s="158"/>
      <c r="M156" s="158"/>
      <c r="N156" s="158"/>
      <c r="O156" s="158"/>
    </row>
    <row r="157" spans="1:15" ht="60" customHeight="1" x14ac:dyDescent="0.2">
      <c r="A157" s="468" t="s">
        <v>698</v>
      </c>
      <c r="B157" s="469"/>
      <c r="C157" s="469"/>
      <c r="D157" s="469"/>
      <c r="E157" s="469"/>
      <c r="F157" s="469"/>
      <c r="G157" s="469"/>
      <c r="H157" s="469"/>
      <c r="I157" s="469"/>
      <c r="J157" s="469"/>
      <c r="K157" s="469"/>
      <c r="L157" s="469"/>
      <c r="M157" s="469"/>
      <c r="N157" s="469"/>
      <c r="O157" s="469"/>
    </row>
    <row r="158" spans="1:15" ht="15" customHeight="1" x14ac:dyDescent="0.25">
      <c r="A158" s="470" t="s">
        <v>686</v>
      </c>
      <c r="B158" s="471"/>
      <c r="C158" s="471"/>
      <c r="D158" s="471"/>
      <c r="E158" s="471"/>
      <c r="F158" s="471"/>
      <c r="G158" s="471"/>
      <c r="H158" s="471"/>
      <c r="I158" s="471"/>
      <c r="J158" s="472"/>
      <c r="K158" s="112" t="s">
        <v>26</v>
      </c>
      <c r="L158" s="113" t="s">
        <v>9</v>
      </c>
      <c r="M158" s="113" t="s">
        <v>25</v>
      </c>
      <c r="N158" s="113" t="s">
        <v>24</v>
      </c>
      <c r="O158" s="113" t="s">
        <v>23</v>
      </c>
    </row>
    <row r="159" spans="1:15" ht="45" customHeight="1" x14ac:dyDescent="0.2">
      <c r="A159" s="159" t="s">
        <v>62</v>
      </c>
      <c r="B159" s="407" t="s">
        <v>687</v>
      </c>
      <c r="C159" s="408"/>
      <c r="D159" s="408"/>
      <c r="E159" s="408"/>
      <c r="F159" s="408"/>
      <c r="G159" s="408"/>
      <c r="H159" s="408"/>
      <c r="I159" s="408"/>
      <c r="J159" s="409"/>
      <c r="K159" s="114">
        <v>10</v>
      </c>
      <c r="L159" s="131"/>
      <c r="M159" s="131"/>
      <c r="N159" s="139"/>
      <c r="O159" s="114" t="s">
        <v>264</v>
      </c>
    </row>
    <row r="160" spans="1:15" ht="30" customHeight="1" x14ac:dyDescent="0.2">
      <c r="A160" s="118"/>
      <c r="B160" s="383"/>
      <c r="C160" s="384"/>
      <c r="D160" s="384"/>
      <c r="E160" s="384"/>
      <c r="F160" s="384"/>
      <c r="G160" s="384"/>
      <c r="H160" s="384"/>
      <c r="I160" s="384"/>
      <c r="J160" s="384"/>
      <c r="K160" s="384"/>
      <c r="L160" s="384"/>
      <c r="M160" s="384"/>
      <c r="N160" s="384"/>
      <c r="O160" s="385"/>
    </row>
    <row r="161" spans="1:15" ht="30" customHeight="1" x14ac:dyDescent="0.2">
      <c r="A161" s="159" t="s">
        <v>63</v>
      </c>
      <c r="B161" s="380" t="s">
        <v>688</v>
      </c>
      <c r="C161" s="388"/>
      <c r="D161" s="388"/>
      <c r="E161" s="388"/>
      <c r="F161" s="388"/>
      <c r="G161" s="388"/>
      <c r="H161" s="388"/>
      <c r="I161" s="388"/>
      <c r="J161" s="389"/>
      <c r="K161" s="114">
        <v>10</v>
      </c>
      <c r="L161" s="131"/>
      <c r="M161" s="131"/>
      <c r="N161" s="139"/>
      <c r="O161" s="114" t="s">
        <v>264</v>
      </c>
    </row>
    <row r="162" spans="1:15" ht="30" customHeight="1" x14ac:dyDescent="0.2">
      <c r="A162" s="118"/>
      <c r="B162" s="383"/>
      <c r="C162" s="384"/>
      <c r="D162" s="384"/>
      <c r="E162" s="384"/>
      <c r="F162" s="384"/>
      <c r="G162" s="384"/>
      <c r="H162" s="384"/>
      <c r="I162" s="384"/>
      <c r="J162" s="384"/>
      <c r="K162" s="384"/>
      <c r="L162" s="384"/>
      <c r="M162" s="384"/>
      <c r="N162" s="384"/>
      <c r="O162" s="385"/>
    </row>
    <row r="163" spans="1:15" ht="15" customHeight="1" x14ac:dyDescent="0.2">
      <c r="A163" s="149"/>
      <c r="B163" s="150"/>
      <c r="C163" s="151"/>
      <c r="D163" s="151"/>
      <c r="E163" s="151"/>
      <c r="F163" s="151"/>
      <c r="G163" s="151"/>
      <c r="H163" s="151"/>
      <c r="I163" s="151"/>
      <c r="J163" s="151"/>
      <c r="K163" s="151"/>
      <c r="L163" s="151"/>
      <c r="M163" s="151"/>
      <c r="N163" s="151"/>
      <c r="O163" s="151"/>
    </row>
    <row r="164" spans="1:15" ht="15" customHeight="1" x14ac:dyDescent="0.25">
      <c r="A164" s="470" t="s">
        <v>686</v>
      </c>
      <c r="B164" s="471"/>
      <c r="C164" s="471"/>
      <c r="D164" s="471"/>
      <c r="E164" s="471"/>
      <c r="F164" s="471"/>
      <c r="G164" s="471"/>
      <c r="H164" s="471"/>
      <c r="I164" s="471"/>
      <c r="J164" s="472"/>
      <c r="K164" s="112" t="s">
        <v>26</v>
      </c>
      <c r="L164" s="113" t="s">
        <v>9</v>
      </c>
      <c r="M164" s="113" t="s">
        <v>25</v>
      </c>
      <c r="N164" s="113" t="s">
        <v>24</v>
      </c>
      <c r="O164" s="113" t="s">
        <v>23</v>
      </c>
    </row>
    <row r="165" spans="1:15" ht="61.5" customHeight="1" x14ac:dyDescent="0.2">
      <c r="A165" s="159" t="s">
        <v>64</v>
      </c>
      <c r="B165" s="407" t="s">
        <v>703</v>
      </c>
      <c r="C165" s="408"/>
      <c r="D165" s="408"/>
      <c r="E165" s="408"/>
      <c r="F165" s="408"/>
      <c r="G165" s="408"/>
      <c r="H165" s="408"/>
      <c r="I165" s="408"/>
      <c r="J165" s="409"/>
      <c r="K165" s="114">
        <v>10</v>
      </c>
      <c r="L165" s="131"/>
      <c r="M165" s="131"/>
      <c r="N165" s="131"/>
      <c r="O165" s="114" t="s">
        <v>264</v>
      </c>
    </row>
    <row r="166" spans="1:15" ht="30" customHeight="1" x14ac:dyDescent="0.2">
      <c r="A166" s="118"/>
      <c r="B166" s="383"/>
      <c r="C166" s="479"/>
      <c r="D166" s="479"/>
      <c r="E166" s="479"/>
      <c r="F166" s="479"/>
      <c r="G166" s="479"/>
      <c r="H166" s="479"/>
      <c r="I166" s="479"/>
      <c r="J166" s="479"/>
      <c r="K166" s="479"/>
      <c r="L166" s="479"/>
      <c r="M166" s="479"/>
      <c r="N166" s="479"/>
      <c r="O166" s="480"/>
    </row>
    <row r="167" spans="1:15" ht="15" customHeight="1" x14ac:dyDescent="0.2">
      <c r="A167" s="160" t="s">
        <v>65</v>
      </c>
      <c r="B167" s="444" t="s">
        <v>690</v>
      </c>
      <c r="C167" s="445"/>
      <c r="D167" s="445"/>
      <c r="E167" s="445"/>
      <c r="F167" s="445"/>
      <c r="G167" s="445"/>
      <c r="H167" s="445"/>
      <c r="I167" s="445"/>
      <c r="J167" s="446"/>
      <c r="K167" s="133">
        <v>5</v>
      </c>
      <c r="L167" s="131"/>
      <c r="M167" s="131"/>
      <c r="N167" s="131"/>
      <c r="O167" s="133"/>
    </row>
    <row r="168" spans="1:15" ht="30" customHeight="1" x14ac:dyDescent="0.2">
      <c r="A168" s="118"/>
      <c r="B168" s="383"/>
      <c r="C168" s="479"/>
      <c r="D168" s="479"/>
      <c r="E168" s="479"/>
      <c r="F168" s="479"/>
      <c r="G168" s="479"/>
      <c r="H168" s="479"/>
      <c r="I168" s="479"/>
      <c r="J168" s="479"/>
      <c r="K168" s="479"/>
      <c r="L168" s="479"/>
      <c r="M168" s="479"/>
      <c r="N168" s="479"/>
      <c r="O168" s="480"/>
    </row>
    <row r="169" spans="1:15" ht="35.25" customHeight="1" x14ac:dyDescent="0.25">
      <c r="A169" s="481" t="s">
        <v>691</v>
      </c>
      <c r="B169" s="482"/>
      <c r="C169" s="482"/>
      <c r="D169" s="482"/>
      <c r="E169" s="482"/>
      <c r="F169" s="482"/>
      <c r="G169" s="482"/>
      <c r="H169" s="482"/>
      <c r="I169" s="482"/>
      <c r="J169" s="483"/>
      <c r="K169" s="112" t="s">
        <v>26</v>
      </c>
      <c r="L169" s="113" t="s">
        <v>9</v>
      </c>
      <c r="M169" s="113" t="s">
        <v>25</v>
      </c>
      <c r="N169" s="113" t="s">
        <v>24</v>
      </c>
      <c r="O169" s="113" t="s">
        <v>23</v>
      </c>
    </row>
    <row r="170" spans="1:15" ht="30" customHeight="1" x14ac:dyDescent="0.2">
      <c r="A170" s="159" t="s">
        <v>66</v>
      </c>
      <c r="B170" s="380" t="s">
        <v>692</v>
      </c>
      <c r="C170" s="388"/>
      <c r="D170" s="388"/>
      <c r="E170" s="388"/>
      <c r="F170" s="388"/>
      <c r="G170" s="388"/>
      <c r="H170" s="388"/>
      <c r="I170" s="388"/>
      <c r="J170" s="389"/>
      <c r="K170" s="114">
        <v>10</v>
      </c>
      <c r="L170" s="131">
        <v>10</v>
      </c>
      <c r="M170" s="131"/>
      <c r="N170" s="139"/>
      <c r="O170" s="114" t="s">
        <v>264</v>
      </c>
    </row>
    <row r="171" spans="1:15" ht="30" customHeight="1" x14ac:dyDescent="0.2">
      <c r="A171" s="118"/>
      <c r="B171" s="383"/>
      <c r="C171" s="384"/>
      <c r="D171" s="384"/>
      <c r="E171" s="384"/>
      <c r="F171" s="384"/>
      <c r="G171" s="384"/>
      <c r="H171" s="384"/>
      <c r="I171" s="384"/>
      <c r="J171" s="384"/>
      <c r="K171" s="384"/>
      <c r="L171" s="384"/>
      <c r="M171" s="384"/>
      <c r="N171" s="384"/>
      <c r="O171" s="385"/>
    </row>
    <row r="172" spans="1:15" ht="60" customHeight="1" x14ac:dyDescent="0.2">
      <c r="A172" s="159" t="s">
        <v>67</v>
      </c>
      <c r="B172" s="380" t="s">
        <v>693</v>
      </c>
      <c r="C172" s="388"/>
      <c r="D172" s="388"/>
      <c r="E172" s="388"/>
      <c r="F172" s="388"/>
      <c r="G172" s="388"/>
      <c r="H172" s="388"/>
      <c r="I172" s="388"/>
      <c r="J172" s="389"/>
      <c r="K172" s="114">
        <v>10</v>
      </c>
      <c r="L172" s="131">
        <v>10</v>
      </c>
      <c r="M172" s="131"/>
      <c r="N172" s="139"/>
      <c r="O172" s="114" t="s">
        <v>30</v>
      </c>
    </row>
    <row r="173" spans="1:15" ht="30" customHeight="1" x14ac:dyDescent="0.2">
      <c r="A173" s="118"/>
      <c r="B173" s="383"/>
      <c r="C173" s="384"/>
      <c r="D173" s="384"/>
      <c r="E173" s="384"/>
      <c r="F173" s="384"/>
      <c r="G173" s="384"/>
      <c r="H173" s="384"/>
      <c r="I173" s="384"/>
      <c r="J173" s="384"/>
      <c r="K173" s="384"/>
      <c r="L173" s="384"/>
      <c r="M173" s="384"/>
      <c r="N173" s="384"/>
      <c r="O173" s="385"/>
    </row>
    <row r="174" spans="1:15" ht="48.75" customHeight="1" x14ac:dyDescent="0.2">
      <c r="A174" s="159" t="s">
        <v>69</v>
      </c>
      <c r="B174" s="380" t="s">
        <v>694</v>
      </c>
      <c r="C174" s="388"/>
      <c r="D174" s="388"/>
      <c r="E174" s="388"/>
      <c r="F174" s="388"/>
      <c r="G174" s="388"/>
      <c r="H174" s="388"/>
      <c r="I174" s="388"/>
      <c r="J174" s="389"/>
      <c r="K174" s="114">
        <v>10</v>
      </c>
      <c r="L174" s="131">
        <v>10</v>
      </c>
      <c r="M174" s="131"/>
      <c r="N174" s="131"/>
      <c r="O174" s="114"/>
    </row>
    <row r="175" spans="1:15" ht="30" customHeight="1" x14ac:dyDescent="0.2">
      <c r="A175" s="118"/>
      <c r="B175" s="383"/>
      <c r="C175" s="384"/>
      <c r="D175" s="384"/>
      <c r="E175" s="384"/>
      <c r="F175" s="384"/>
      <c r="G175" s="384"/>
      <c r="H175" s="384"/>
      <c r="I175" s="384"/>
      <c r="J175" s="384"/>
      <c r="K175" s="384"/>
      <c r="L175" s="384"/>
      <c r="M175" s="384"/>
      <c r="N175" s="384"/>
      <c r="O175" s="385"/>
    </row>
    <row r="176" spans="1:15" ht="30" customHeight="1" x14ac:dyDescent="0.2">
      <c r="A176" s="159" t="s">
        <v>70</v>
      </c>
      <c r="B176" s="380" t="s">
        <v>695</v>
      </c>
      <c r="C176" s="388"/>
      <c r="D176" s="388"/>
      <c r="E176" s="388"/>
      <c r="F176" s="388"/>
      <c r="G176" s="388"/>
      <c r="H176" s="388"/>
      <c r="I176" s="388"/>
      <c r="J176" s="389"/>
      <c r="K176" s="114">
        <v>5</v>
      </c>
      <c r="L176" s="131">
        <v>5</v>
      </c>
      <c r="M176" s="131"/>
      <c r="N176" s="161"/>
      <c r="O176" s="114" t="s">
        <v>264</v>
      </c>
    </row>
    <row r="177" spans="1:15" ht="30" customHeight="1" x14ac:dyDescent="0.2">
      <c r="A177" s="118"/>
      <c r="B177" s="383"/>
      <c r="C177" s="384"/>
      <c r="D177" s="384"/>
      <c r="E177" s="384"/>
      <c r="F177" s="384"/>
      <c r="G177" s="384"/>
      <c r="H177" s="384"/>
      <c r="I177" s="384"/>
      <c r="J177" s="384"/>
      <c r="K177" s="384"/>
      <c r="L177" s="384"/>
      <c r="M177" s="384"/>
      <c r="N177" s="384"/>
      <c r="O177" s="385"/>
    </row>
    <row r="178" spans="1:15" ht="15" customHeight="1" x14ac:dyDescent="0.2">
      <c r="A178" s="488" t="s">
        <v>697</v>
      </c>
      <c r="B178" s="489"/>
      <c r="C178" s="489"/>
      <c r="D178" s="489"/>
      <c r="E178" s="489"/>
      <c r="F178" s="489"/>
      <c r="G178" s="489"/>
      <c r="H178" s="489"/>
      <c r="I178" s="489"/>
      <c r="J178" s="490"/>
      <c r="K178" s="112" t="s">
        <v>26</v>
      </c>
      <c r="L178" s="113" t="s">
        <v>9</v>
      </c>
      <c r="M178" s="113" t="s">
        <v>25</v>
      </c>
      <c r="N178" s="113" t="s">
        <v>24</v>
      </c>
      <c r="O178" s="113" t="s">
        <v>23</v>
      </c>
    </row>
    <row r="179" spans="1:15" ht="30" customHeight="1" x14ac:dyDescent="0.2">
      <c r="A179" s="160" t="s">
        <v>71</v>
      </c>
      <c r="B179" s="407" t="s">
        <v>696</v>
      </c>
      <c r="C179" s="408"/>
      <c r="D179" s="408"/>
      <c r="E179" s="408"/>
      <c r="F179" s="408"/>
      <c r="G179" s="408"/>
      <c r="H179" s="408"/>
      <c r="I179" s="408"/>
      <c r="J179" s="409"/>
      <c r="K179" s="133">
        <v>35</v>
      </c>
      <c r="L179" s="131"/>
      <c r="M179" s="131"/>
      <c r="N179" s="162"/>
      <c r="O179" s="133" t="s">
        <v>265</v>
      </c>
    </row>
    <row r="180" spans="1:15" ht="30" customHeight="1" x14ac:dyDescent="0.2">
      <c r="A180" s="118"/>
      <c r="B180" s="383"/>
      <c r="C180" s="384"/>
      <c r="D180" s="384"/>
      <c r="E180" s="384"/>
      <c r="F180" s="384"/>
      <c r="G180" s="384"/>
      <c r="H180" s="384"/>
      <c r="I180" s="384"/>
      <c r="J180" s="384"/>
      <c r="K180" s="384"/>
      <c r="L180" s="384"/>
      <c r="M180" s="384"/>
      <c r="N180" s="384"/>
      <c r="O180" s="385"/>
    </row>
    <row r="181" spans="1:15" ht="30" customHeight="1" x14ac:dyDescent="0.2">
      <c r="A181" s="484" t="s">
        <v>73</v>
      </c>
      <c r="B181" s="484"/>
      <c r="C181" s="484"/>
      <c r="D181" s="484"/>
      <c r="E181" s="484"/>
      <c r="F181" s="484"/>
      <c r="G181" s="484"/>
      <c r="H181" s="484"/>
      <c r="I181" s="484"/>
      <c r="J181" s="484"/>
      <c r="K181" s="484"/>
      <c r="L181" s="484"/>
      <c r="M181" s="484"/>
      <c r="N181" s="484"/>
      <c r="O181" s="484"/>
    </row>
    <row r="182" spans="1:15" ht="15" customHeight="1" x14ac:dyDescent="0.2">
      <c r="A182" s="377" t="s">
        <v>27</v>
      </c>
      <c r="B182" s="378"/>
      <c r="C182" s="378"/>
      <c r="D182" s="378"/>
      <c r="E182" s="378"/>
      <c r="F182" s="378"/>
      <c r="G182" s="378"/>
      <c r="H182" s="378"/>
      <c r="I182" s="378"/>
      <c r="J182" s="379"/>
      <c r="K182" s="112" t="s">
        <v>26</v>
      </c>
      <c r="L182" s="113" t="s">
        <v>9</v>
      </c>
      <c r="M182" s="113" t="s">
        <v>25</v>
      </c>
      <c r="N182" s="113" t="s">
        <v>24</v>
      </c>
      <c r="O182" s="113" t="s">
        <v>23</v>
      </c>
    </row>
    <row r="183" spans="1:15" ht="30" customHeight="1" x14ac:dyDescent="0.2">
      <c r="A183" s="159" t="s">
        <v>72</v>
      </c>
      <c r="B183" s="485" t="s">
        <v>380</v>
      </c>
      <c r="C183" s="486"/>
      <c r="D183" s="486"/>
      <c r="E183" s="486"/>
      <c r="F183" s="486"/>
      <c r="G183" s="486"/>
      <c r="H183" s="486"/>
      <c r="I183" s="486"/>
      <c r="J183" s="487"/>
      <c r="K183" s="114">
        <v>5</v>
      </c>
      <c r="L183" s="116">
        <v>5</v>
      </c>
      <c r="M183" s="116"/>
      <c r="N183" s="161"/>
      <c r="O183" s="114" t="s">
        <v>264</v>
      </c>
    </row>
    <row r="184" spans="1:15" ht="30" customHeight="1" x14ac:dyDescent="0.2">
      <c r="A184" s="118"/>
      <c r="B184" s="383"/>
      <c r="C184" s="384"/>
      <c r="D184" s="384"/>
      <c r="E184" s="384"/>
      <c r="F184" s="384"/>
      <c r="G184" s="384"/>
      <c r="H184" s="384"/>
      <c r="I184" s="384"/>
      <c r="J184" s="384"/>
      <c r="K184" s="384"/>
      <c r="L184" s="384"/>
      <c r="M184" s="384"/>
      <c r="N184" s="384"/>
      <c r="O184" s="385"/>
    </row>
    <row r="185" spans="1:15" ht="78.75" customHeight="1" x14ac:dyDescent="0.2">
      <c r="A185" s="159" t="s">
        <v>74</v>
      </c>
      <c r="B185" s="380" t="s">
        <v>605</v>
      </c>
      <c r="C185" s="388"/>
      <c r="D185" s="388"/>
      <c r="E185" s="388"/>
      <c r="F185" s="388"/>
      <c r="G185" s="388"/>
      <c r="H185" s="388"/>
      <c r="I185" s="388"/>
      <c r="J185" s="389"/>
      <c r="K185" s="114">
        <v>10</v>
      </c>
      <c r="L185" s="134"/>
      <c r="M185" s="134"/>
      <c r="N185" s="134">
        <v>10</v>
      </c>
      <c r="O185" s="114" t="s">
        <v>264</v>
      </c>
    </row>
    <row r="186" spans="1:15" ht="30" customHeight="1" x14ac:dyDescent="0.2">
      <c r="A186" s="118"/>
      <c r="B186" s="383" t="s">
        <v>724</v>
      </c>
      <c r="C186" s="384"/>
      <c r="D186" s="384"/>
      <c r="E186" s="384"/>
      <c r="F186" s="384"/>
      <c r="G186" s="384"/>
      <c r="H186" s="384"/>
      <c r="I186" s="384"/>
      <c r="J186" s="384"/>
      <c r="K186" s="384"/>
      <c r="L186" s="384"/>
      <c r="M186" s="384"/>
      <c r="N186" s="384"/>
      <c r="O186" s="385"/>
    </row>
    <row r="187" spans="1:15" ht="15" customHeight="1" x14ac:dyDescent="0.2">
      <c r="A187" s="149"/>
      <c r="B187" s="150"/>
      <c r="C187" s="151"/>
      <c r="D187" s="151"/>
      <c r="E187" s="151"/>
      <c r="F187" s="151"/>
      <c r="G187" s="151"/>
      <c r="H187" s="151"/>
      <c r="I187" s="151"/>
      <c r="J187" s="151"/>
      <c r="K187" s="151"/>
      <c r="L187" s="151"/>
      <c r="M187" s="151"/>
      <c r="N187" s="151"/>
      <c r="O187" s="151"/>
    </row>
    <row r="188" spans="1:15" ht="15" customHeight="1" x14ac:dyDescent="0.2">
      <c r="A188" s="377" t="s">
        <v>27</v>
      </c>
      <c r="B188" s="378"/>
      <c r="C188" s="378"/>
      <c r="D188" s="378"/>
      <c r="E188" s="378"/>
      <c r="F188" s="378"/>
      <c r="G188" s="378"/>
      <c r="H188" s="378"/>
      <c r="I188" s="378"/>
      <c r="J188" s="379"/>
      <c r="K188" s="112" t="s">
        <v>26</v>
      </c>
      <c r="L188" s="113" t="s">
        <v>9</v>
      </c>
      <c r="M188" s="113" t="s">
        <v>25</v>
      </c>
      <c r="N188" s="113" t="s">
        <v>24</v>
      </c>
      <c r="O188" s="113" t="s">
        <v>23</v>
      </c>
    </row>
    <row r="189" spans="1:15" ht="30" customHeight="1" x14ac:dyDescent="0.2">
      <c r="A189" s="160" t="s">
        <v>75</v>
      </c>
      <c r="B189" s="407" t="s">
        <v>381</v>
      </c>
      <c r="C189" s="408"/>
      <c r="D189" s="408"/>
      <c r="E189" s="408"/>
      <c r="F189" s="408"/>
      <c r="G189" s="408"/>
      <c r="H189" s="408"/>
      <c r="I189" s="408"/>
      <c r="J189" s="409"/>
      <c r="K189" s="133">
        <v>5</v>
      </c>
      <c r="L189" s="134"/>
      <c r="M189" s="134"/>
      <c r="N189" s="134">
        <v>5</v>
      </c>
      <c r="O189" s="133" t="s">
        <v>264</v>
      </c>
    </row>
    <row r="190" spans="1:15" ht="30" customHeight="1" x14ac:dyDescent="0.2">
      <c r="A190" s="118"/>
      <c r="B190" s="383" t="s">
        <v>725</v>
      </c>
      <c r="C190" s="384"/>
      <c r="D190" s="384"/>
      <c r="E190" s="384"/>
      <c r="F190" s="384"/>
      <c r="G190" s="384"/>
      <c r="H190" s="384"/>
      <c r="I190" s="384"/>
      <c r="J190" s="384"/>
      <c r="K190" s="384"/>
      <c r="L190" s="384"/>
      <c r="M190" s="384"/>
      <c r="N190" s="384"/>
      <c r="O190" s="385"/>
    </row>
    <row r="191" spans="1:15" ht="30" customHeight="1" x14ac:dyDescent="0.2">
      <c r="A191" s="491" t="s">
        <v>267</v>
      </c>
      <c r="B191" s="491"/>
      <c r="C191" s="491"/>
      <c r="D191" s="491"/>
      <c r="E191" s="491"/>
      <c r="F191" s="491"/>
      <c r="G191" s="491"/>
      <c r="H191" s="491"/>
      <c r="I191" s="491"/>
      <c r="J191" s="491"/>
      <c r="K191" s="491"/>
      <c r="L191" s="491"/>
      <c r="M191" s="491"/>
      <c r="N191" s="491"/>
      <c r="O191" s="491"/>
    </row>
    <row r="192" spans="1:15" ht="15" customHeight="1" x14ac:dyDescent="0.2">
      <c r="A192" s="377" t="s">
        <v>27</v>
      </c>
      <c r="B192" s="378"/>
      <c r="C192" s="378"/>
      <c r="D192" s="378"/>
      <c r="E192" s="378"/>
      <c r="F192" s="378"/>
      <c r="G192" s="378"/>
      <c r="H192" s="378"/>
      <c r="I192" s="378"/>
      <c r="J192" s="379"/>
      <c r="K192" s="112" t="s">
        <v>26</v>
      </c>
      <c r="L192" s="113" t="s">
        <v>9</v>
      </c>
      <c r="M192" s="113" t="s">
        <v>25</v>
      </c>
      <c r="N192" s="113" t="s">
        <v>24</v>
      </c>
      <c r="O192" s="113" t="s">
        <v>23</v>
      </c>
    </row>
    <row r="193" spans="1:26" ht="30" customHeight="1" x14ac:dyDescent="0.2">
      <c r="A193" s="163" t="s">
        <v>266</v>
      </c>
      <c r="B193" s="380" t="s">
        <v>382</v>
      </c>
      <c r="C193" s="388"/>
      <c r="D193" s="388"/>
      <c r="E193" s="388"/>
      <c r="F193" s="388"/>
      <c r="G193" s="388"/>
      <c r="H193" s="388"/>
      <c r="I193" s="388"/>
      <c r="J193" s="389"/>
      <c r="K193" s="114">
        <v>10</v>
      </c>
      <c r="L193" s="134">
        <v>10</v>
      </c>
      <c r="M193" s="134"/>
      <c r="N193" s="134"/>
      <c r="O193" s="114" t="s">
        <v>264</v>
      </c>
    </row>
    <row r="194" spans="1:26" ht="30" customHeight="1" x14ac:dyDescent="0.2">
      <c r="A194" s="118"/>
      <c r="B194" s="383"/>
      <c r="C194" s="384"/>
      <c r="D194" s="384"/>
      <c r="E194" s="384"/>
      <c r="F194" s="384"/>
      <c r="G194" s="384"/>
      <c r="H194" s="384"/>
      <c r="I194" s="384"/>
      <c r="J194" s="384"/>
      <c r="K194" s="384"/>
      <c r="L194" s="384"/>
      <c r="M194" s="384"/>
      <c r="N194" s="384"/>
      <c r="O194" s="385"/>
    </row>
    <row r="195" spans="1:26" ht="15" customHeight="1" x14ac:dyDescent="0.2">
      <c r="A195" s="418"/>
      <c r="B195" s="418"/>
      <c r="C195" s="418"/>
      <c r="D195" s="418"/>
      <c r="E195" s="418"/>
      <c r="F195" s="418"/>
      <c r="G195" s="418"/>
      <c r="H195" s="418"/>
      <c r="I195" s="418"/>
      <c r="J195" s="418"/>
      <c r="K195" s="418"/>
      <c r="L195" s="418"/>
      <c r="M195" s="418"/>
      <c r="N195" s="418"/>
      <c r="O195" s="418"/>
    </row>
    <row r="196" spans="1:26" ht="15" customHeight="1" x14ac:dyDescent="0.2">
      <c r="A196" s="431" t="s">
        <v>375</v>
      </c>
      <c r="B196" s="432"/>
      <c r="C196" s="432"/>
      <c r="D196" s="433"/>
      <c r="E196" s="433"/>
      <c r="F196" s="433"/>
      <c r="G196" s="433"/>
      <c r="H196" s="433"/>
      <c r="I196" s="433"/>
      <c r="J196" s="433"/>
      <c r="K196" s="433"/>
      <c r="L196" s="433"/>
      <c r="M196" s="433"/>
      <c r="N196" s="433"/>
      <c r="O196" s="434"/>
    </row>
    <row r="197" spans="1:26" ht="60" customHeight="1" x14ac:dyDescent="0.2">
      <c r="A197" s="419"/>
      <c r="B197" s="420"/>
      <c r="C197" s="420"/>
      <c r="D197" s="420"/>
      <c r="E197" s="420"/>
      <c r="F197" s="420"/>
      <c r="G197" s="420"/>
      <c r="H197" s="420"/>
      <c r="I197" s="420"/>
      <c r="J197" s="420"/>
      <c r="K197" s="420"/>
      <c r="L197" s="420"/>
      <c r="M197" s="420"/>
      <c r="N197" s="420"/>
      <c r="O197" s="421"/>
    </row>
    <row r="198" spans="1:26" ht="60" customHeight="1" x14ac:dyDescent="0.2">
      <c r="A198" s="419"/>
      <c r="B198" s="420"/>
      <c r="C198" s="420"/>
      <c r="D198" s="420"/>
      <c r="E198" s="420"/>
      <c r="F198" s="420"/>
      <c r="G198" s="420"/>
      <c r="H198" s="420"/>
      <c r="I198" s="420"/>
      <c r="J198" s="420"/>
      <c r="K198" s="420"/>
      <c r="L198" s="420"/>
      <c r="M198" s="420"/>
      <c r="N198" s="420"/>
      <c r="O198" s="421"/>
    </row>
    <row r="199" spans="1:26" ht="60" customHeight="1" x14ac:dyDescent="0.2">
      <c r="A199" s="419"/>
      <c r="B199" s="420"/>
      <c r="C199" s="420"/>
      <c r="D199" s="420"/>
      <c r="E199" s="420"/>
      <c r="F199" s="420"/>
      <c r="G199" s="420"/>
      <c r="H199" s="420"/>
      <c r="I199" s="420"/>
      <c r="J199" s="420"/>
      <c r="K199" s="420"/>
      <c r="L199" s="420"/>
      <c r="M199" s="420"/>
      <c r="N199" s="420"/>
      <c r="O199" s="421"/>
    </row>
    <row r="200" spans="1:26" ht="60" customHeight="1" x14ac:dyDescent="0.2">
      <c r="A200" s="419"/>
      <c r="B200" s="420"/>
      <c r="C200" s="420"/>
      <c r="D200" s="420"/>
      <c r="E200" s="420"/>
      <c r="F200" s="420"/>
      <c r="G200" s="420"/>
      <c r="H200" s="420"/>
      <c r="I200" s="420"/>
      <c r="J200" s="420"/>
      <c r="K200" s="420"/>
      <c r="L200" s="420"/>
      <c r="M200" s="420"/>
      <c r="N200" s="420"/>
      <c r="O200" s="421"/>
    </row>
    <row r="201" spans="1:26" ht="60" customHeight="1" x14ac:dyDescent="0.2">
      <c r="A201" s="435" t="s">
        <v>408</v>
      </c>
      <c r="B201" s="435"/>
      <c r="C201" s="435"/>
      <c r="D201" s="435"/>
      <c r="E201" s="435"/>
      <c r="F201" s="435"/>
      <c r="G201" s="435"/>
      <c r="H201" s="435"/>
      <c r="I201" s="435"/>
      <c r="J201" s="435"/>
      <c r="K201" s="435"/>
      <c r="L201" s="435"/>
      <c r="M201" s="435"/>
      <c r="N201" s="435"/>
      <c r="O201" s="435"/>
    </row>
    <row r="202" spans="1:26" ht="12.75" customHeight="1" x14ac:dyDescent="0.2">
      <c r="A202" s="164" t="s">
        <v>408</v>
      </c>
      <c r="B202" s="164"/>
      <c r="C202" s="164"/>
      <c r="D202" s="164"/>
      <c r="E202" s="164"/>
      <c r="F202" s="164"/>
      <c r="G202" s="164"/>
      <c r="H202" s="164"/>
      <c r="I202" s="164"/>
      <c r="J202" s="164"/>
      <c r="K202" s="164"/>
      <c r="L202" s="164"/>
      <c r="M202" s="164"/>
      <c r="N202" s="164"/>
      <c r="O202" s="164"/>
    </row>
    <row r="203" spans="1:26" ht="12.75" customHeight="1" x14ac:dyDescent="0.2">
      <c r="A203" s="164" t="s">
        <v>408</v>
      </c>
      <c r="B203" s="164"/>
      <c r="C203" s="164"/>
      <c r="D203" s="164"/>
      <c r="E203" s="164"/>
      <c r="F203" s="164"/>
      <c r="G203" s="164"/>
      <c r="H203" s="164"/>
      <c r="I203" s="164"/>
      <c r="J203" s="164"/>
      <c r="K203" s="164"/>
      <c r="L203" s="164"/>
      <c r="M203" s="164"/>
      <c r="N203" s="164"/>
      <c r="O203" s="164"/>
    </row>
    <row r="204" spans="1:26" ht="12.75" x14ac:dyDescent="0.2">
      <c r="A204" s="142"/>
      <c r="B204" s="142"/>
      <c r="C204" s="142"/>
      <c r="D204" s="142"/>
      <c r="E204" s="142"/>
      <c r="F204" s="142"/>
      <c r="G204" s="142"/>
      <c r="H204" s="142"/>
      <c r="I204" s="142"/>
      <c r="J204" s="142"/>
      <c r="K204" s="142"/>
      <c r="L204" s="142"/>
      <c r="M204" s="142"/>
      <c r="N204" s="142"/>
      <c r="O204" s="142"/>
    </row>
    <row r="205" spans="1:26" ht="12.75" x14ac:dyDescent="0.2">
      <c r="A205" s="142"/>
      <c r="B205" s="142"/>
      <c r="C205" s="142"/>
      <c r="D205" s="142"/>
      <c r="E205" s="142"/>
      <c r="F205" s="142"/>
      <c r="G205" s="142"/>
      <c r="H205" s="142"/>
      <c r="I205" s="142"/>
      <c r="J205" s="142"/>
      <c r="K205" s="142"/>
      <c r="L205" s="142"/>
      <c r="M205" s="142"/>
      <c r="N205" s="142"/>
      <c r="O205" s="142"/>
    </row>
    <row r="206" spans="1:26" ht="30" customHeight="1" x14ac:dyDescent="0.3">
      <c r="A206" s="493" t="s">
        <v>0</v>
      </c>
      <c r="B206" s="494"/>
      <c r="C206" s="494"/>
      <c r="D206" s="494"/>
      <c r="E206" s="494"/>
      <c r="F206" s="494"/>
      <c r="G206" s="494"/>
      <c r="H206" s="494"/>
      <c r="I206" s="494"/>
      <c r="J206" s="494"/>
      <c r="K206" s="494"/>
      <c r="L206" s="494"/>
      <c r="M206" s="494"/>
      <c r="N206" s="494"/>
      <c r="O206" s="494"/>
    </row>
    <row r="207" spans="1:26" ht="30" customHeight="1" x14ac:dyDescent="0.25">
      <c r="A207" s="492" t="s">
        <v>76</v>
      </c>
      <c r="B207" s="492"/>
      <c r="C207" s="492"/>
      <c r="D207" s="492"/>
      <c r="E207" s="492"/>
      <c r="F207" s="492"/>
      <c r="G207" s="492"/>
      <c r="H207" s="492"/>
      <c r="I207" s="492"/>
      <c r="J207" s="492"/>
      <c r="K207" s="492"/>
      <c r="L207" s="492"/>
      <c r="M207" s="492"/>
      <c r="N207" s="492"/>
      <c r="O207" s="492"/>
      <c r="R207" s="120" t="s">
        <v>217</v>
      </c>
      <c r="S207" s="121" t="s">
        <v>523</v>
      </c>
      <c r="T207" s="122" t="s">
        <v>524</v>
      </c>
      <c r="U207" s="123" t="s">
        <v>525</v>
      </c>
      <c r="V207" s="124" t="s">
        <v>526</v>
      </c>
      <c r="W207" s="125" t="s">
        <v>522</v>
      </c>
      <c r="X207" s="126" t="s">
        <v>527</v>
      </c>
      <c r="Y207" s="127" t="s">
        <v>528</v>
      </c>
      <c r="Z207" s="279" t="s">
        <v>651</v>
      </c>
    </row>
    <row r="208" spans="1:26" ht="14.25" x14ac:dyDescent="0.2">
      <c r="A208" s="392" t="s">
        <v>27</v>
      </c>
      <c r="B208" s="393"/>
      <c r="C208" s="393"/>
      <c r="D208" s="393"/>
      <c r="E208" s="393"/>
      <c r="F208" s="393"/>
      <c r="G208" s="393"/>
      <c r="H208" s="393"/>
      <c r="I208" s="393"/>
      <c r="J208" s="394"/>
      <c r="K208" s="128" t="s">
        <v>26</v>
      </c>
      <c r="L208" s="129" t="s">
        <v>9</v>
      </c>
      <c r="M208" s="129" t="s">
        <v>25</v>
      </c>
      <c r="N208" s="129" t="s">
        <v>24</v>
      </c>
      <c r="O208" s="129" t="s">
        <v>23</v>
      </c>
    </row>
    <row r="209" spans="1:15" ht="45" customHeight="1" x14ac:dyDescent="0.2">
      <c r="A209" s="165" t="s">
        <v>268</v>
      </c>
      <c r="B209" s="380" t="s">
        <v>386</v>
      </c>
      <c r="C209" s="388"/>
      <c r="D209" s="388"/>
      <c r="E209" s="388"/>
      <c r="F209" s="388"/>
      <c r="G209" s="388"/>
      <c r="H209" s="388"/>
      <c r="I209" s="388"/>
      <c r="J209" s="389"/>
      <c r="K209" s="166">
        <v>15</v>
      </c>
      <c r="L209" s="116">
        <v>15</v>
      </c>
      <c r="M209" s="116"/>
      <c r="N209" s="167"/>
      <c r="O209" s="166" t="s">
        <v>30</v>
      </c>
    </row>
    <row r="210" spans="1:15" ht="30" customHeight="1" x14ac:dyDescent="0.2">
      <c r="A210" s="118"/>
      <c r="B210" s="383"/>
      <c r="C210" s="384"/>
      <c r="D210" s="384"/>
      <c r="E210" s="384"/>
      <c r="F210" s="384"/>
      <c r="G210" s="384"/>
      <c r="H210" s="384"/>
      <c r="I210" s="384"/>
      <c r="J210" s="384"/>
      <c r="K210" s="384"/>
      <c r="L210" s="384"/>
      <c r="M210" s="384"/>
      <c r="N210" s="384"/>
      <c r="O210" s="385"/>
    </row>
    <row r="211" spans="1:15" ht="45" customHeight="1" x14ac:dyDescent="0.2">
      <c r="A211" s="145" t="s">
        <v>77</v>
      </c>
      <c r="B211" s="441" t="s">
        <v>387</v>
      </c>
      <c r="C211" s="442"/>
      <c r="D211" s="442"/>
      <c r="E211" s="442"/>
      <c r="F211" s="442"/>
      <c r="G211" s="442"/>
      <c r="H211" s="442"/>
      <c r="I211" s="442"/>
      <c r="J211" s="443"/>
      <c r="K211" s="114">
        <v>10</v>
      </c>
      <c r="L211" s="134">
        <v>10</v>
      </c>
      <c r="M211" s="134"/>
      <c r="N211" s="134"/>
      <c r="O211" s="168"/>
    </row>
    <row r="212" spans="1:15" ht="30" customHeight="1" x14ac:dyDescent="0.2">
      <c r="A212" s="118"/>
      <c r="B212" s="383"/>
      <c r="C212" s="384"/>
      <c r="D212" s="384"/>
      <c r="E212" s="384"/>
      <c r="F212" s="384"/>
      <c r="G212" s="384"/>
      <c r="H212" s="384"/>
      <c r="I212" s="384"/>
      <c r="J212" s="384"/>
      <c r="K212" s="384"/>
      <c r="L212" s="384"/>
      <c r="M212" s="384"/>
      <c r="N212" s="384"/>
      <c r="O212" s="385"/>
    </row>
    <row r="213" spans="1:15" ht="45" customHeight="1" x14ac:dyDescent="0.2">
      <c r="A213" s="145" t="s">
        <v>78</v>
      </c>
      <c r="B213" s="380" t="s">
        <v>388</v>
      </c>
      <c r="C213" s="410"/>
      <c r="D213" s="410"/>
      <c r="E213" s="410"/>
      <c r="F213" s="410"/>
      <c r="G213" s="410"/>
      <c r="H213" s="410"/>
      <c r="I213" s="410"/>
      <c r="J213" s="411"/>
      <c r="K213" s="114">
        <v>10</v>
      </c>
      <c r="L213" s="134">
        <v>10</v>
      </c>
      <c r="M213" s="134"/>
      <c r="N213" s="134"/>
      <c r="O213" s="114"/>
    </row>
    <row r="214" spans="1:15" ht="30" customHeight="1" x14ac:dyDescent="0.2">
      <c r="A214" s="118"/>
      <c r="B214" s="383"/>
      <c r="C214" s="384"/>
      <c r="D214" s="384"/>
      <c r="E214" s="384"/>
      <c r="F214" s="384"/>
      <c r="G214" s="384"/>
      <c r="H214" s="384"/>
      <c r="I214" s="384"/>
      <c r="J214" s="384"/>
      <c r="K214" s="384"/>
      <c r="L214" s="384"/>
      <c r="M214" s="384"/>
      <c r="N214" s="384"/>
      <c r="O214" s="385"/>
    </row>
    <row r="215" spans="1:15" ht="45" customHeight="1" x14ac:dyDescent="0.2">
      <c r="A215" s="145" t="s">
        <v>79</v>
      </c>
      <c r="B215" s="380" t="s">
        <v>389</v>
      </c>
      <c r="C215" s="388"/>
      <c r="D215" s="388"/>
      <c r="E215" s="388"/>
      <c r="F215" s="388"/>
      <c r="G215" s="388"/>
      <c r="H215" s="388"/>
      <c r="I215" s="388"/>
      <c r="J215" s="389"/>
      <c r="K215" s="114">
        <v>10</v>
      </c>
      <c r="L215" s="134">
        <v>10</v>
      </c>
      <c r="M215" s="134"/>
      <c r="N215" s="134"/>
      <c r="O215" s="114"/>
    </row>
    <row r="216" spans="1:15" ht="30" customHeight="1" x14ac:dyDescent="0.2">
      <c r="A216" s="118"/>
      <c r="B216" s="383"/>
      <c r="C216" s="384"/>
      <c r="D216" s="384"/>
      <c r="E216" s="384"/>
      <c r="F216" s="384"/>
      <c r="G216" s="384"/>
      <c r="H216" s="384"/>
      <c r="I216" s="384"/>
      <c r="J216" s="384"/>
      <c r="K216" s="384"/>
      <c r="L216" s="384"/>
      <c r="M216" s="384"/>
      <c r="N216" s="384"/>
      <c r="O216" s="385"/>
    </row>
    <row r="217" spans="1:15" ht="30" customHeight="1" x14ac:dyDescent="0.2">
      <c r="A217" s="169" t="s">
        <v>81</v>
      </c>
      <c r="B217" s="441" t="s">
        <v>390</v>
      </c>
      <c r="C217" s="442"/>
      <c r="D217" s="442"/>
      <c r="E217" s="442"/>
      <c r="F217" s="442"/>
      <c r="G217" s="442"/>
      <c r="H217" s="442"/>
      <c r="I217" s="442"/>
      <c r="J217" s="443"/>
      <c r="K217" s="114">
        <v>10</v>
      </c>
      <c r="L217" s="134">
        <v>10</v>
      </c>
      <c r="M217" s="134"/>
      <c r="N217" s="134"/>
      <c r="O217" s="114" t="s">
        <v>265</v>
      </c>
    </row>
    <row r="218" spans="1:15" ht="30" customHeight="1" x14ac:dyDescent="0.2">
      <c r="A218" s="118"/>
      <c r="B218" s="495"/>
      <c r="C218" s="496"/>
      <c r="D218" s="496"/>
      <c r="E218" s="496"/>
      <c r="F218" s="496"/>
      <c r="G218" s="496"/>
      <c r="H218" s="496"/>
      <c r="I218" s="496"/>
      <c r="J218" s="496"/>
      <c r="K218" s="496"/>
      <c r="L218" s="496"/>
      <c r="M218" s="496"/>
      <c r="N218" s="496"/>
      <c r="O218" s="497"/>
    </row>
    <row r="219" spans="1:15" ht="30" customHeight="1" x14ac:dyDescent="0.2">
      <c r="A219" s="473" t="s">
        <v>80</v>
      </c>
      <c r="B219" s="473"/>
      <c r="C219" s="473"/>
      <c r="D219" s="473"/>
      <c r="E219" s="473"/>
      <c r="F219" s="473"/>
      <c r="G219" s="473"/>
      <c r="H219" s="473"/>
      <c r="I219" s="473"/>
      <c r="J219" s="473"/>
      <c r="K219" s="473"/>
      <c r="L219" s="473"/>
      <c r="M219" s="473"/>
      <c r="N219" s="473"/>
      <c r="O219" s="473"/>
    </row>
    <row r="220" spans="1:15" ht="14.25" x14ac:dyDescent="0.2">
      <c r="A220" s="392" t="s">
        <v>27</v>
      </c>
      <c r="B220" s="393"/>
      <c r="C220" s="393"/>
      <c r="D220" s="393"/>
      <c r="E220" s="393"/>
      <c r="F220" s="393"/>
      <c r="G220" s="393"/>
      <c r="H220" s="393"/>
      <c r="I220" s="393"/>
      <c r="J220" s="394"/>
      <c r="K220" s="128" t="s">
        <v>26</v>
      </c>
      <c r="L220" s="129" t="s">
        <v>9</v>
      </c>
      <c r="M220" s="129" t="s">
        <v>25</v>
      </c>
      <c r="N220" s="129" t="s">
        <v>24</v>
      </c>
      <c r="O220" s="129" t="s">
        <v>23</v>
      </c>
    </row>
    <row r="221" spans="1:15" ht="60" customHeight="1" x14ac:dyDescent="0.2">
      <c r="A221" s="145" t="s">
        <v>82</v>
      </c>
      <c r="B221" s="380" t="s">
        <v>391</v>
      </c>
      <c r="C221" s="410"/>
      <c r="D221" s="410"/>
      <c r="E221" s="410"/>
      <c r="F221" s="410"/>
      <c r="G221" s="410"/>
      <c r="H221" s="410"/>
      <c r="I221" s="410"/>
      <c r="J221" s="411"/>
      <c r="K221" s="114">
        <v>10</v>
      </c>
      <c r="L221" s="116">
        <v>10</v>
      </c>
      <c r="M221" s="116"/>
      <c r="N221" s="139"/>
      <c r="O221" s="114" t="s">
        <v>30</v>
      </c>
    </row>
    <row r="222" spans="1:15" ht="30" customHeight="1" x14ac:dyDescent="0.2">
      <c r="A222" s="118"/>
      <c r="B222" s="383"/>
      <c r="C222" s="384"/>
      <c r="D222" s="384"/>
      <c r="E222" s="384"/>
      <c r="F222" s="384"/>
      <c r="G222" s="384"/>
      <c r="H222" s="384"/>
      <c r="I222" s="384"/>
      <c r="J222" s="384"/>
      <c r="K222" s="384"/>
      <c r="L222" s="384"/>
      <c r="M222" s="384"/>
      <c r="N222" s="384"/>
      <c r="O222" s="385"/>
    </row>
    <row r="223" spans="1:15" ht="45" customHeight="1" x14ac:dyDescent="0.2">
      <c r="A223" s="145" t="s">
        <v>83</v>
      </c>
      <c r="B223" s="380" t="s">
        <v>392</v>
      </c>
      <c r="C223" s="410"/>
      <c r="D223" s="410"/>
      <c r="E223" s="410"/>
      <c r="F223" s="410"/>
      <c r="G223" s="410"/>
      <c r="H223" s="410"/>
      <c r="I223" s="410"/>
      <c r="J223" s="411"/>
      <c r="K223" s="138">
        <v>10</v>
      </c>
      <c r="L223" s="134"/>
      <c r="M223" s="134"/>
      <c r="N223" s="134">
        <v>10</v>
      </c>
      <c r="O223" s="114" t="s">
        <v>30</v>
      </c>
    </row>
    <row r="224" spans="1:15" ht="30" customHeight="1" x14ac:dyDescent="0.2">
      <c r="A224" s="118"/>
      <c r="B224" s="383" t="s">
        <v>738</v>
      </c>
      <c r="C224" s="384"/>
      <c r="D224" s="384"/>
      <c r="E224" s="384"/>
      <c r="F224" s="384"/>
      <c r="G224" s="384"/>
      <c r="H224" s="384"/>
      <c r="I224" s="384"/>
      <c r="J224" s="384"/>
      <c r="K224" s="384"/>
      <c r="L224" s="384"/>
      <c r="M224" s="384"/>
      <c r="N224" s="384"/>
      <c r="O224" s="385"/>
    </row>
    <row r="225" spans="1:15" ht="30" customHeight="1" x14ac:dyDescent="0.25">
      <c r="A225" s="145" t="s">
        <v>84</v>
      </c>
      <c r="B225" s="498" t="s">
        <v>393</v>
      </c>
      <c r="C225" s="499"/>
      <c r="D225" s="499"/>
      <c r="E225" s="499"/>
      <c r="F225" s="499"/>
      <c r="G225" s="499"/>
      <c r="H225" s="499"/>
      <c r="I225" s="499"/>
      <c r="J225" s="500"/>
      <c r="K225" s="114">
        <v>5</v>
      </c>
      <c r="L225" s="134">
        <v>5</v>
      </c>
      <c r="M225" s="134"/>
      <c r="N225" s="134"/>
      <c r="O225" s="114"/>
    </row>
    <row r="226" spans="1:15" ht="30" customHeight="1" x14ac:dyDescent="0.2">
      <c r="A226" s="118"/>
      <c r="B226" s="383"/>
      <c r="C226" s="384"/>
      <c r="D226" s="384"/>
      <c r="E226" s="384"/>
      <c r="F226" s="384"/>
      <c r="G226" s="384"/>
      <c r="H226" s="384"/>
      <c r="I226" s="384"/>
      <c r="J226" s="384"/>
      <c r="K226" s="384"/>
      <c r="L226" s="384"/>
      <c r="M226" s="384"/>
      <c r="N226" s="384"/>
      <c r="O226" s="385"/>
    </row>
    <row r="227" spans="1:15" ht="14.25" x14ac:dyDescent="0.2">
      <c r="A227" s="149"/>
      <c r="B227" s="150"/>
      <c r="C227" s="151"/>
      <c r="D227" s="151"/>
      <c r="E227" s="151"/>
      <c r="F227" s="151"/>
      <c r="G227" s="151"/>
      <c r="H227" s="151"/>
      <c r="I227" s="151"/>
      <c r="J227" s="151"/>
      <c r="K227" s="151"/>
      <c r="L227" s="151"/>
      <c r="M227" s="151"/>
      <c r="N227" s="151"/>
      <c r="O227" s="151"/>
    </row>
    <row r="228" spans="1:15" ht="14.25" x14ac:dyDescent="0.2">
      <c r="A228" s="501" t="s">
        <v>27</v>
      </c>
      <c r="B228" s="501"/>
      <c r="C228" s="501"/>
      <c r="D228" s="501"/>
      <c r="E228" s="501"/>
      <c r="F228" s="501"/>
      <c r="G228" s="501"/>
      <c r="H228" s="501"/>
      <c r="I228" s="501"/>
      <c r="J228" s="501"/>
      <c r="K228" s="128" t="s">
        <v>26</v>
      </c>
      <c r="L228" s="129" t="s">
        <v>9</v>
      </c>
      <c r="M228" s="129" t="s">
        <v>25</v>
      </c>
      <c r="N228" s="129" t="s">
        <v>24</v>
      </c>
      <c r="O228" s="129" t="s">
        <v>23</v>
      </c>
    </row>
    <row r="229" spans="1:15" ht="30" customHeight="1" x14ac:dyDescent="0.2">
      <c r="A229" s="145" t="s">
        <v>85</v>
      </c>
      <c r="B229" s="407" t="s">
        <v>394</v>
      </c>
      <c r="C229" s="408"/>
      <c r="D229" s="408"/>
      <c r="E229" s="408"/>
      <c r="F229" s="408"/>
      <c r="G229" s="408"/>
      <c r="H229" s="408"/>
      <c r="I229" s="408"/>
      <c r="J229" s="409"/>
      <c r="K229" s="138">
        <v>10</v>
      </c>
      <c r="L229" s="134">
        <v>10</v>
      </c>
      <c r="M229" s="134"/>
      <c r="N229" s="134"/>
      <c r="O229" s="114"/>
    </row>
    <row r="230" spans="1:15" ht="30" customHeight="1" x14ac:dyDescent="0.2">
      <c r="A230" s="118"/>
      <c r="B230" s="383"/>
      <c r="C230" s="384"/>
      <c r="D230" s="384"/>
      <c r="E230" s="384"/>
      <c r="F230" s="384"/>
      <c r="G230" s="384"/>
      <c r="H230" s="384"/>
      <c r="I230" s="384"/>
      <c r="J230" s="384"/>
      <c r="K230" s="384"/>
      <c r="L230" s="384"/>
      <c r="M230" s="384"/>
      <c r="N230" s="384"/>
      <c r="O230" s="385"/>
    </row>
    <row r="231" spans="1:15" ht="45" customHeight="1" x14ac:dyDescent="0.2">
      <c r="A231" s="145" t="s">
        <v>86</v>
      </c>
      <c r="B231" s="380" t="s">
        <v>395</v>
      </c>
      <c r="C231" s="410"/>
      <c r="D231" s="410"/>
      <c r="E231" s="410"/>
      <c r="F231" s="410"/>
      <c r="G231" s="410"/>
      <c r="H231" s="410"/>
      <c r="I231" s="410"/>
      <c r="J231" s="411"/>
      <c r="K231" s="114">
        <v>10</v>
      </c>
      <c r="L231" s="134">
        <v>10</v>
      </c>
      <c r="M231" s="134"/>
      <c r="N231" s="134"/>
      <c r="O231" s="114"/>
    </row>
    <row r="232" spans="1:15" ht="30" customHeight="1" x14ac:dyDescent="0.2">
      <c r="A232" s="118"/>
      <c r="B232" s="383"/>
      <c r="C232" s="384"/>
      <c r="D232" s="384"/>
      <c r="E232" s="384"/>
      <c r="F232" s="384"/>
      <c r="G232" s="384"/>
      <c r="H232" s="384"/>
      <c r="I232" s="384"/>
      <c r="J232" s="384"/>
      <c r="K232" s="384"/>
      <c r="L232" s="384"/>
      <c r="M232" s="384"/>
      <c r="N232" s="384"/>
      <c r="O232" s="385"/>
    </row>
    <row r="233" spans="1:15" ht="60" customHeight="1" x14ac:dyDescent="0.2">
      <c r="A233" s="145" t="s">
        <v>87</v>
      </c>
      <c r="B233" s="380" t="s">
        <v>396</v>
      </c>
      <c r="C233" s="410"/>
      <c r="D233" s="410"/>
      <c r="E233" s="410"/>
      <c r="F233" s="410"/>
      <c r="G233" s="410"/>
      <c r="H233" s="410"/>
      <c r="I233" s="410"/>
      <c r="J233" s="411"/>
      <c r="K233" s="147">
        <v>5</v>
      </c>
      <c r="L233" s="134">
        <v>5</v>
      </c>
      <c r="M233" s="134"/>
      <c r="N233" s="134"/>
      <c r="O233" s="114" t="s">
        <v>265</v>
      </c>
    </row>
    <row r="234" spans="1:15" ht="30" customHeight="1" x14ac:dyDescent="0.2">
      <c r="A234" s="118"/>
      <c r="B234" s="383"/>
      <c r="C234" s="384"/>
      <c r="D234" s="384"/>
      <c r="E234" s="384"/>
      <c r="F234" s="384"/>
      <c r="G234" s="384"/>
      <c r="H234" s="384"/>
      <c r="I234" s="384"/>
      <c r="J234" s="384"/>
      <c r="K234" s="384"/>
      <c r="L234" s="384"/>
      <c r="M234" s="384"/>
      <c r="N234" s="384"/>
      <c r="O234" s="385"/>
    </row>
    <row r="235" spans="1:15" ht="60" customHeight="1" x14ac:dyDescent="0.2">
      <c r="A235" s="145" t="s">
        <v>88</v>
      </c>
      <c r="B235" s="380" t="s">
        <v>397</v>
      </c>
      <c r="C235" s="410"/>
      <c r="D235" s="410"/>
      <c r="E235" s="410"/>
      <c r="F235" s="410"/>
      <c r="G235" s="410"/>
      <c r="H235" s="410"/>
      <c r="I235" s="410"/>
      <c r="J235" s="411"/>
      <c r="K235" s="114">
        <v>5</v>
      </c>
      <c r="L235" s="134">
        <v>5</v>
      </c>
      <c r="M235" s="134"/>
      <c r="N235" s="134"/>
      <c r="O235" s="114" t="s">
        <v>265</v>
      </c>
    </row>
    <row r="236" spans="1:15" ht="30" customHeight="1" x14ac:dyDescent="0.2">
      <c r="A236" s="118"/>
      <c r="B236" s="383"/>
      <c r="C236" s="384"/>
      <c r="D236" s="384"/>
      <c r="E236" s="384"/>
      <c r="F236" s="384"/>
      <c r="G236" s="384"/>
      <c r="H236" s="384"/>
      <c r="I236" s="384"/>
      <c r="J236" s="384"/>
      <c r="K236" s="384"/>
      <c r="L236" s="384"/>
      <c r="M236" s="384"/>
      <c r="N236" s="384"/>
      <c r="O236" s="385"/>
    </row>
    <row r="237" spans="1:15" ht="60" customHeight="1" x14ac:dyDescent="0.2">
      <c r="A237" s="145" t="s">
        <v>89</v>
      </c>
      <c r="B237" s="380" t="s">
        <v>398</v>
      </c>
      <c r="C237" s="410"/>
      <c r="D237" s="410"/>
      <c r="E237" s="410"/>
      <c r="F237" s="410"/>
      <c r="G237" s="410"/>
      <c r="H237" s="410"/>
      <c r="I237" s="410"/>
      <c r="J237" s="411"/>
      <c r="K237" s="114">
        <v>5</v>
      </c>
      <c r="L237" s="134">
        <v>5</v>
      </c>
      <c r="M237" s="134"/>
      <c r="N237" s="134"/>
      <c r="O237" s="114"/>
    </row>
    <row r="238" spans="1:15" ht="30" customHeight="1" x14ac:dyDescent="0.2">
      <c r="A238" s="118"/>
      <c r="B238" s="383"/>
      <c r="C238" s="384"/>
      <c r="D238" s="384"/>
      <c r="E238" s="384"/>
      <c r="F238" s="384"/>
      <c r="G238" s="384"/>
      <c r="H238" s="384"/>
      <c r="I238" s="384"/>
      <c r="J238" s="384"/>
      <c r="K238" s="384"/>
      <c r="L238" s="384"/>
      <c r="M238" s="384"/>
      <c r="N238" s="384"/>
      <c r="O238" s="385"/>
    </row>
    <row r="239" spans="1:15" ht="45" customHeight="1" x14ac:dyDescent="0.2">
      <c r="A239" s="145" t="s">
        <v>90</v>
      </c>
      <c r="B239" s="380" t="s">
        <v>399</v>
      </c>
      <c r="C239" s="410"/>
      <c r="D239" s="410"/>
      <c r="E239" s="410"/>
      <c r="F239" s="410"/>
      <c r="G239" s="410"/>
      <c r="H239" s="410"/>
      <c r="I239" s="410"/>
      <c r="J239" s="411"/>
      <c r="K239" s="147">
        <v>5</v>
      </c>
      <c r="L239" s="116">
        <v>5</v>
      </c>
      <c r="M239" s="116"/>
      <c r="N239" s="170"/>
      <c r="O239" s="114" t="s">
        <v>265</v>
      </c>
    </row>
    <row r="240" spans="1:15" ht="30" customHeight="1" x14ac:dyDescent="0.2">
      <c r="A240" s="118"/>
      <c r="B240" s="383"/>
      <c r="C240" s="384"/>
      <c r="D240" s="384"/>
      <c r="E240" s="384"/>
      <c r="F240" s="384"/>
      <c r="G240" s="384"/>
      <c r="H240" s="384"/>
      <c r="I240" s="384"/>
      <c r="J240" s="384"/>
      <c r="K240" s="384"/>
      <c r="L240" s="384"/>
      <c r="M240" s="384"/>
      <c r="N240" s="384"/>
      <c r="O240" s="385"/>
    </row>
    <row r="241" spans="1:15" ht="30" customHeight="1" x14ac:dyDescent="0.2">
      <c r="A241" s="145" t="s">
        <v>91</v>
      </c>
      <c r="B241" s="380" t="s">
        <v>593</v>
      </c>
      <c r="C241" s="388"/>
      <c r="D241" s="388"/>
      <c r="E241" s="388"/>
      <c r="F241" s="388"/>
      <c r="G241" s="388"/>
      <c r="H241" s="388"/>
      <c r="I241" s="388"/>
      <c r="J241" s="389"/>
      <c r="K241" s="114">
        <v>15</v>
      </c>
      <c r="L241" s="134"/>
      <c r="M241" s="134"/>
      <c r="N241" s="134">
        <v>15</v>
      </c>
      <c r="O241" s="114" t="s">
        <v>264</v>
      </c>
    </row>
    <row r="242" spans="1:15" ht="30" customHeight="1" x14ac:dyDescent="0.2">
      <c r="A242" s="118"/>
      <c r="B242" s="383" t="s">
        <v>739</v>
      </c>
      <c r="C242" s="384"/>
      <c r="D242" s="384"/>
      <c r="E242" s="384"/>
      <c r="F242" s="384"/>
      <c r="G242" s="384"/>
      <c r="H242" s="384"/>
      <c r="I242" s="384"/>
      <c r="J242" s="384"/>
      <c r="K242" s="384"/>
      <c r="L242" s="384"/>
      <c r="M242" s="384"/>
      <c r="N242" s="384"/>
      <c r="O242" s="385"/>
    </row>
    <row r="243" spans="1:15" ht="30" customHeight="1" x14ac:dyDescent="0.2">
      <c r="A243" s="145" t="s">
        <v>92</v>
      </c>
      <c r="B243" s="380" t="s">
        <v>400</v>
      </c>
      <c r="C243" s="410"/>
      <c r="D243" s="410"/>
      <c r="E243" s="410"/>
      <c r="F243" s="410"/>
      <c r="G243" s="410"/>
      <c r="H243" s="410"/>
      <c r="I243" s="410"/>
      <c r="J243" s="411"/>
      <c r="K243" s="147">
        <v>5</v>
      </c>
      <c r="L243" s="134">
        <v>5</v>
      </c>
      <c r="M243" s="134"/>
      <c r="N243" s="134"/>
      <c r="O243" s="114"/>
    </row>
    <row r="244" spans="1:15" ht="30" customHeight="1" x14ac:dyDescent="0.2">
      <c r="A244" s="118"/>
      <c r="B244" s="383"/>
      <c r="C244" s="384"/>
      <c r="D244" s="384"/>
      <c r="E244" s="384"/>
      <c r="F244" s="384"/>
      <c r="G244" s="384"/>
      <c r="H244" s="384"/>
      <c r="I244" s="384"/>
      <c r="J244" s="384"/>
      <c r="K244" s="384"/>
      <c r="L244" s="384"/>
      <c r="M244" s="384"/>
      <c r="N244" s="384"/>
      <c r="O244" s="385"/>
    </row>
    <row r="245" spans="1:15" ht="60" customHeight="1" x14ac:dyDescent="0.2">
      <c r="A245" s="159" t="s">
        <v>93</v>
      </c>
      <c r="B245" s="380" t="s">
        <v>401</v>
      </c>
      <c r="C245" s="410"/>
      <c r="D245" s="410"/>
      <c r="E245" s="410"/>
      <c r="F245" s="410"/>
      <c r="G245" s="410"/>
      <c r="H245" s="410"/>
      <c r="I245" s="410"/>
      <c r="J245" s="411"/>
      <c r="K245" s="114">
        <v>10</v>
      </c>
      <c r="L245" s="134">
        <v>10</v>
      </c>
      <c r="M245" s="134"/>
      <c r="N245" s="134"/>
      <c r="O245" s="114"/>
    </row>
    <row r="246" spans="1:15" ht="30" customHeight="1" x14ac:dyDescent="0.2">
      <c r="A246" s="118"/>
      <c r="B246" s="383"/>
      <c r="C246" s="384"/>
      <c r="D246" s="384"/>
      <c r="E246" s="384"/>
      <c r="F246" s="384"/>
      <c r="G246" s="384"/>
      <c r="H246" s="384"/>
      <c r="I246" s="384"/>
      <c r="J246" s="384"/>
      <c r="K246" s="384"/>
      <c r="L246" s="384"/>
      <c r="M246" s="384"/>
      <c r="N246" s="384"/>
      <c r="O246" s="385"/>
    </row>
    <row r="247" spans="1:15" ht="60" customHeight="1" x14ac:dyDescent="0.2">
      <c r="A247" s="145" t="s">
        <v>269</v>
      </c>
      <c r="B247" s="380" t="s">
        <v>402</v>
      </c>
      <c r="C247" s="410"/>
      <c r="D247" s="410"/>
      <c r="E247" s="410"/>
      <c r="F247" s="410"/>
      <c r="G247" s="410"/>
      <c r="H247" s="410"/>
      <c r="I247" s="410"/>
      <c r="J247" s="411"/>
      <c r="K247" s="114">
        <v>5</v>
      </c>
      <c r="L247" s="116"/>
      <c r="M247" s="116">
        <v>5</v>
      </c>
      <c r="N247" s="139"/>
      <c r="O247" s="114" t="s">
        <v>265</v>
      </c>
    </row>
    <row r="248" spans="1:15" ht="30" customHeight="1" x14ac:dyDescent="0.2">
      <c r="A248" s="118"/>
      <c r="B248" s="383" t="s">
        <v>740</v>
      </c>
      <c r="C248" s="384"/>
      <c r="D248" s="384"/>
      <c r="E248" s="384"/>
      <c r="F248" s="384"/>
      <c r="G248" s="384"/>
      <c r="H248" s="384"/>
      <c r="I248" s="384"/>
      <c r="J248" s="384"/>
      <c r="K248" s="384"/>
      <c r="L248" s="384"/>
      <c r="M248" s="384"/>
      <c r="N248" s="384"/>
      <c r="O248" s="385"/>
    </row>
    <row r="249" spans="1:15" ht="30" customHeight="1" x14ac:dyDescent="0.2">
      <c r="A249" s="145" t="s">
        <v>270</v>
      </c>
      <c r="B249" s="380" t="s">
        <v>403</v>
      </c>
      <c r="C249" s="410"/>
      <c r="D249" s="410"/>
      <c r="E249" s="410"/>
      <c r="F249" s="410"/>
      <c r="G249" s="410"/>
      <c r="H249" s="410"/>
      <c r="I249" s="410"/>
      <c r="J249" s="411"/>
      <c r="K249" s="133">
        <v>10</v>
      </c>
      <c r="L249" s="134"/>
      <c r="M249" s="134"/>
      <c r="N249" s="134">
        <v>10</v>
      </c>
      <c r="O249" s="133" t="s">
        <v>30</v>
      </c>
    </row>
    <row r="250" spans="1:15" ht="30" customHeight="1" x14ac:dyDescent="0.25">
      <c r="A250" s="118"/>
      <c r="B250" s="502" t="s">
        <v>741</v>
      </c>
      <c r="C250" s="503"/>
      <c r="D250" s="503"/>
      <c r="E250" s="503"/>
      <c r="F250" s="503"/>
      <c r="G250" s="503"/>
      <c r="H250" s="503"/>
      <c r="I250" s="503"/>
      <c r="J250" s="503"/>
      <c r="K250" s="503"/>
      <c r="L250" s="503"/>
      <c r="M250" s="503"/>
      <c r="N250" s="503"/>
      <c r="O250" s="504"/>
    </row>
    <row r="251" spans="1:15" ht="14.25" x14ac:dyDescent="0.2">
      <c r="A251" s="149"/>
      <c r="B251" s="150"/>
      <c r="C251" s="151"/>
      <c r="D251" s="151"/>
      <c r="E251" s="151"/>
      <c r="F251" s="151"/>
      <c r="G251" s="151"/>
      <c r="H251" s="151"/>
      <c r="I251" s="151"/>
      <c r="J251" s="151"/>
      <c r="K251" s="151"/>
      <c r="L251" s="151"/>
      <c r="M251" s="151"/>
      <c r="N251" s="151"/>
      <c r="O251" s="151"/>
    </row>
    <row r="252" spans="1:15" ht="14.25" x14ac:dyDescent="0.2">
      <c r="A252" s="501" t="s">
        <v>27</v>
      </c>
      <c r="B252" s="501"/>
      <c r="C252" s="501"/>
      <c r="D252" s="501"/>
      <c r="E252" s="501"/>
      <c r="F252" s="501"/>
      <c r="G252" s="501"/>
      <c r="H252" s="501"/>
      <c r="I252" s="501"/>
      <c r="J252" s="501"/>
      <c r="K252" s="128" t="s">
        <v>26</v>
      </c>
      <c r="L252" s="129" t="s">
        <v>9</v>
      </c>
      <c r="M252" s="129" t="s">
        <v>25</v>
      </c>
      <c r="N252" s="129" t="s">
        <v>24</v>
      </c>
      <c r="O252" s="129" t="s">
        <v>23</v>
      </c>
    </row>
    <row r="253" spans="1:15" ht="30" customHeight="1" x14ac:dyDescent="0.25">
      <c r="A253" s="145" t="s">
        <v>271</v>
      </c>
      <c r="B253" s="498" t="s">
        <v>404</v>
      </c>
      <c r="C253" s="499"/>
      <c r="D253" s="499"/>
      <c r="E253" s="499"/>
      <c r="F253" s="499"/>
      <c r="G253" s="499"/>
      <c r="H253" s="499"/>
      <c r="I253" s="499"/>
      <c r="J253" s="500"/>
      <c r="K253" s="133">
        <v>10</v>
      </c>
      <c r="L253" s="134"/>
      <c r="M253" s="134"/>
      <c r="N253" s="134">
        <v>10</v>
      </c>
      <c r="O253" s="133"/>
    </row>
    <row r="254" spans="1:15" ht="30" customHeight="1" x14ac:dyDescent="0.2">
      <c r="A254" s="118"/>
      <c r="B254" s="383" t="s">
        <v>741</v>
      </c>
      <c r="C254" s="384"/>
      <c r="D254" s="384"/>
      <c r="E254" s="384"/>
      <c r="F254" s="384"/>
      <c r="G254" s="384"/>
      <c r="H254" s="384"/>
      <c r="I254" s="384"/>
      <c r="J254" s="384"/>
      <c r="K254" s="384"/>
      <c r="L254" s="384"/>
      <c r="M254" s="384"/>
      <c r="N254" s="384"/>
      <c r="O254" s="385"/>
    </row>
    <row r="255" spans="1:15" ht="30" customHeight="1" x14ac:dyDescent="0.2">
      <c r="A255" s="159" t="s">
        <v>272</v>
      </c>
      <c r="B255" s="380" t="s">
        <v>405</v>
      </c>
      <c r="C255" s="410"/>
      <c r="D255" s="410"/>
      <c r="E255" s="410"/>
      <c r="F255" s="410"/>
      <c r="G255" s="410"/>
      <c r="H255" s="410"/>
      <c r="I255" s="410"/>
      <c r="J255" s="411"/>
      <c r="K255" s="133">
        <v>10</v>
      </c>
      <c r="L255" s="116">
        <v>10</v>
      </c>
      <c r="M255" s="116"/>
      <c r="N255" s="113"/>
      <c r="O255" s="133" t="s">
        <v>30</v>
      </c>
    </row>
    <row r="256" spans="1:15" ht="30" customHeight="1" x14ac:dyDescent="0.25">
      <c r="A256" s="118"/>
      <c r="B256" s="502"/>
      <c r="C256" s="503"/>
      <c r="D256" s="503"/>
      <c r="E256" s="503"/>
      <c r="F256" s="503"/>
      <c r="G256" s="503"/>
      <c r="H256" s="503"/>
      <c r="I256" s="503"/>
      <c r="J256" s="503"/>
      <c r="K256" s="503"/>
      <c r="L256" s="503"/>
      <c r="M256" s="503"/>
      <c r="N256" s="503"/>
      <c r="O256" s="504"/>
    </row>
    <row r="257" spans="1:26" ht="12.75" x14ac:dyDescent="0.2">
      <c r="A257" s="418"/>
      <c r="B257" s="418"/>
      <c r="C257" s="418"/>
      <c r="D257" s="418"/>
      <c r="E257" s="418"/>
      <c r="F257" s="418"/>
      <c r="G257" s="418"/>
      <c r="H257" s="418"/>
      <c r="I257" s="418"/>
      <c r="J257" s="418"/>
      <c r="K257" s="418"/>
      <c r="L257" s="418"/>
      <c r="M257" s="418"/>
      <c r="N257" s="418"/>
      <c r="O257" s="418"/>
    </row>
    <row r="258" spans="1:26" x14ac:dyDescent="0.2">
      <c r="A258" s="431" t="s">
        <v>375</v>
      </c>
      <c r="B258" s="432"/>
      <c r="C258" s="432"/>
      <c r="D258" s="433"/>
      <c r="E258" s="433"/>
      <c r="F258" s="433"/>
      <c r="G258" s="433"/>
      <c r="H258" s="433"/>
      <c r="I258" s="433"/>
      <c r="J258" s="433"/>
      <c r="K258" s="433"/>
      <c r="L258" s="433"/>
      <c r="M258" s="433"/>
      <c r="N258" s="433"/>
      <c r="O258" s="434"/>
    </row>
    <row r="259" spans="1:26" ht="60" customHeight="1" x14ac:dyDescent="0.2">
      <c r="A259" s="419"/>
      <c r="B259" s="420"/>
      <c r="C259" s="420"/>
      <c r="D259" s="420"/>
      <c r="E259" s="420"/>
      <c r="F259" s="420"/>
      <c r="G259" s="420"/>
      <c r="H259" s="420"/>
      <c r="I259" s="420"/>
      <c r="J259" s="420"/>
      <c r="K259" s="420"/>
      <c r="L259" s="420"/>
      <c r="M259" s="420"/>
      <c r="N259" s="420"/>
      <c r="O259" s="421"/>
    </row>
    <row r="260" spans="1:26" ht="60" customHeight="1" x14ac:dyDescent="0.2">
      <c r="A260" s="419"/>
      <c r="B260" s="420"/>
      <c r="C260" s="420"/>
      <c r="D260" s="420"/>
      <c r="E260" s="420"/>
      <c r="F260" s="420"/>
      <c r="G260" s="420"/>
      <c r="H260" s="420"/>
      <c r="I260" s="420"/>
      <c r="J260" s="420"/>
      <c r="K260" s="420"/>
      <c r="L260" s="420"/>
      <c r="M260" s="420"/>
      <c r="N260" s="420"/>
      <c r="O260" s="421"/>
    </row>
    <row r="261" spans="1:26" ht="60" customHeight="1" x14ac:dyDescent="0.2">
      <c r="A261" s="419"/>
      <c r="B261" s="420"/>
      <c r="C261" s="420"/>
      <c r="D261" s="420"/>
      <c r="E261" s="420"/>
      <c r="F261" s="420"/>
      <c r="G261" s="420"/>
      <c r="H261" s="420"/>
      <c r="I261" s="420"/>
      <c r="J261" s="420"/>
      <c r="K261" s="420"/>
      <c r="L261" s="420"/>
      <c r="M261" s="420"/>
      <c r="N261" s="420"/>
      <c r="O261" s="421"/>
    </row>
    <row r="262" spans="1:26" ht="60" customHeight="1" x14ac:dyDescent="0.2">
      <c r="A262" s="422"/>
      <c r="B262" s="423"/>
      <c r="C262" s="423"/>
      <c r="D262" s="423"/>
      <c r="E262" s="423"/>
      <c r="F262" s="423"/>
      <c r="G262" s="423"/>
      <c r="H262" s="423"/>
      <c r="I262" s="423"/>
      <c r="J262" s="423"/>
      <c r="K262" s="423"/>
      <c r="L262" s="423"/>
      <c r="M262" s="423"/>
      <c r="N262" s="423"/>
      <c r="O262" s="424"/>
    </row>
    <row r="263" spans="1:26" ht="60" customHeight="1" x14ac:dyDescent="0.2">
      <c r="A263" s="436" t="s">
        <v>408</v>
      </c>
      <c r="B263" s="437"/>
      <c r="C263" s="437"/>
      <c r="D263" s="437"/>
      <c r="E263" s="437"/>
      <c r="F263" s="437"/>
      <c r="G263" s="437"/>
      <c r="H263" s="437"/>
      <c r="I263" s="437"/>
      <c r="J263" s="437"/>
      <c r="K263" s="437"/>
      <c r="L263" s="437"/>
      <c r="M263" s="437"/>
      <c r="N263" s="437"/>
      <c r="O263" s="438"/>
    </row>
    <row r="264" spans="1:26" ht="60" customHeight="1" x14ac:dyDescent="0.2">
      <c r="A264" s="419" t="s">
        <v>408</v>
      </c>
      <c r="B264" s="420"/>
      <c r="C264" s="420"/>
      <c r="D264" s="420"/>
      <c r="E264" s="420"/>
      <c r="F264" s="420"/>
      <c r="G264" s="420"/>
      <c r="H264" s="420"/>
      <c r="I264" s="420"/>
      <c r="J264" s="420"/>
      <c r="K264" s="420"/>
      <c r="L264" s="420"/>
      <c r="M264" s="420"/>
      <c r="N264" s="420"/>
      <c r="O264" s="421"/>
    </row>
    <row r="265" spans="1:26" ht="60" customHeight="1" x14ac:dyDescent="0.2">
      <c r="A265" s="435" t="s">
        <v>408</v>
      </c>
      <c r="B265" s="435"/>
      <c r="C265" s="435"/>
      <c r="D265" s="435"/>
      <c r="E265" s="435"/>
      <c r="F265" s="435"/>
      <c r="G265" s="435"/>
      <c r="H265" s="435"/>
      <c r="I265" s="435"/>
      <c r="J265" s="435"/>
      <c r="K265" s="435"/>
      <c r="L265" s="435"/>
      <c r="M265" s="435"/>
      <c r="N265" s="435"/>
      <c r="O265" s="435"/>
    </row>
    <row r="266" spans="1:26" ht="12.75" x14ac:dyDescent="0.2">
      <c r="A266" s="142"/>
      <c r="B266" s="142"/>
      <c r="C266" s="142"/>
      <c r="D266" s="142"/>
      <c r="E266" s="142"/>
      <c r="F266" s="142"/>
      <c r="G266" s="142"/>
      <c r="H266" s="142"/>
      <c r="I266" s="142"/>
      <c r="J266" s="142"/>
      <c r="K266" s="142"/>
      <c r="L266" s="142"/>
      <c r="M266" s="142"/>
      <c r="N266" s="142"/>
      <c r="O266" s="142"/>
    </row>
    <row r="267" spans="1:26" ht="12.75" x14ac:dyDescent="0.2">
      <c r="A267" s="142"/>
      <c r="B267" s="142"/>
      <c r="C267" s="142"/>
      <c r="D267" s="142"/>
      <c r="E267" s="142"/>
      <c r="F267" s="142"/>
      <c r="G267" s="142"/>
      <c r="H267" s="142"/>
      <c r="I267" s="142"/>
      <c r="J267" s="142"/>
      <c r="K267" s="142"/>
      <c r="L267" s="142"/>
      <c r="M267" s="142"/>
      <c r="N267" s="142"/>
      <c r="O267" s="142"/>
    </row>
    <row r="268" spans="1:26" ht="30" customHeight="1" x14ac:dyDescent="0.3">
      <c r="A268" s="507" t="s">
        <v>1</v>
      </c>
      <c r="B268" s="508"/>
      <c r="C268" s="508"/>
      <c r="D268" s="508"/>
      <c r="E268" s="508"/>
      <c r="F268" s="508"/>
      <c r="G268" s="508"/>
      <c r="H268" s="508"/>
      <c r="I268" s="508"/>
      <c r="J268" s="508"/>
      <c r="K268" s="508"/>
      <c r="L268" s="508"/>
      <c r="M268" s="508"/>
      <c r="N268" s="508"/>
      <c r="O268" s="508"/>
    </row>
    <row r="269" spans="1:26" ht="30" customHeight="1" x14ac:dyDescent="0.25">
      <c r="A269" s="492" t="s">
        <v>94</v>
      </c>
      <c r="B269" s="492"/>
      <c r="C269" s="492"/>
      <c r="D269" s="492"/>
      <c r="E269" s="492"/>
      <c r="F269" s="492"/>
      <c r="G269" s="492"/>
      <c r="H269" s="492"/>
      <c r="I269" s="492"/>
      <c r="J269" s="492"/>
      <c r="K269" s="492"/>
      <c r="L269" s="492"/>
      <c r="M269" s="492"/>
      <c r="N269" s="492"/>
      <c r="O269" s="492"/>
      <c r="R269" s="120" t="s">
        <v>217</v>
      </c>
      <c r="S269" s="121" t="s">
        <v>523</v>
      </c>
      <c r="T269" s="122" t="s">
        <v>524</v>
      </c>
      <c r="U269" s="123" t="s">
        <v>525</v>
      </c>
      <c r="V269" s="124" t="s">
        <v>526</v>
      </c>
      <c r="W269" s="125" t="s">
        <v>522</v>
      </c>
      <c r="X269" s="126" t="s">
        <v>527</v>
      </c>
      <c r="Y269" s="127" t="s">
        <v>528</v>
      </c>
      <c r="Z269" s="279" t="s">
        <v>651</v>
      </c>
    </row>
    <row r="270" spans="1:26" ht="14.25" x14ac:dyDescent="0.2">
      <c r="A270" s="501" t="s">
        <v>27</v>
      </c>
      <c r="B270" s="501"/>
      <c r="C270" s="501"/>
      <c r="D270" s="501"/>
      <c r="E270" s="501"/>
      <c r="F270" s="501"/>
      <c r="G270" s="501"/>
      <c r="H270" s="501"/>
      <c r="I270" s="501"/>
      <c r="J270" s="501"/>
      <c r="K270" s="128" t="s">
        <v>26</v>
      </c>
      <c r="L270" s="129" t="s">
        <v>9</v>
      </c>
      <c r="M270" s="129" t="s">
        <v>25</v>
      </c>
      <c r="N270" s="129" t="s">
        <v>24</v>
      </c>
      <c r="O270" s="129" t="s">
        <v>23</v>
      </c>
    </row>
    <row r="271" spans="1:26" ht="45" customHeight="1" x14ac:dyDescent="0.2">
      <c r="A271" s="171" t="s">
        <v>95</v>
      </c>
      <c r="B271" s="505" t="s">
        <v>406</v>
      </c>
      <c r="C271" s="506"/>
      <c r="D271" s="506"/>
      <c r="E271" s="506"/>
      <c r="F271" s="506"/>
      <c r="G271" s="506"/>
      <c r="H271" s="506"/>
      <c r="I271" s="506"/>
      <c r="J271" s="506"/>
      <c r="K271" s="133">
        <v>5</v>
      </c>
      <c r="L271" s="134"/>
      <c r="M271" s="134"/>
      <c r="N271" s="134"/>
      <c r="O271" s="133"/>
    </row>
    <row r="272" spans="1:26" ht="30" customHeight="1" x14ac:dyDescent="0.2">
      <c r="A272" s="118"/>
      <c r="B272" s="383"/>
      <c r="C272" s="384"/>
      <c r="D272" s="384"/>
      <c r="E272" s="384"/>
      <c r="F272" s="384"/>
      <c r="G272" s="384"/>
      <c r="H272" s="384"/>
      <c r="I272" s="384"/>
      <c r="J272" s="384"/>
      <c r="K272" s="384"/>
      <c r="L272" s="384"/>
      <c r="M272" s="384"/>
      <c r="N272" s="384"/>
      <c r="O272" s="385"/>
    </row>
    <row r="273" spans="1:15" ht="30" customHeight="1" x14ac:dyDescent="0.2">
      <c r="A273" s="171" t="s">
        <v>96</v>
      </c>
      <c r="B273" s="505" t="s">
        <v>407</v>
      </c>
      <c r="C273" s="506"/>
      <c r="D273" s="506"/>
      <c r="E273" s="506"/>
      <c r="F273" s="506"/>
      <c r="G273" s="506"/>
      <c r="H273" s="506"/>
      <c r="I273" s="506"/>
      <c r="J273" s="506"/>
      <c r="K273" s="133">
        <v>5</v>
      </c>
      <c r="L273" s="116"/>
      <c r="M273" s="116"/>
      <c r="N273" s="113"/>
      <c r="O273" s="133"/>
    </row>
    <row r="274" spans="1:15" ht="30" customHeight="1" x14ac:dyDescent="0.2">
      <c r="A274" s="118"/>
      <c r="B274" s="383"/>
      <c r="C274" s="384"/>
      <c r="D274" s="384"/>
      <c r="E274" s="384"/>
      <c r="F274" s="384"/>
      <c r="G274" s="384"/>
      <c r="H274" s="384"/>
      <c r="I274" s="384"/>
      <c r="J274" s="384"/>
      <c r="K274" s="384"/>
      <c r="L274" s="384"/>
      <c r="M274" s="384"/>
      <c r="N274" s="384"/>
      <c r="O274" s="385"/>
    </row>
    <row r="275" spans="1:15" ht="30" customHeight="1" x14ac:dyDescent="0.2">
      <c r="A275" s="492" t="s">
        <v>97</v>
      </c>
      <c r="B275" s="492"/>
      <c r="C275" s="492"/>
      <c r="D275" s="492"/>
      <c r="E275" s="492"/>
      <c r="F275" s="492"/>
      <c r="G275" s="492"/>
      <c r="H275" s="492"/>
      <c r="I275" s="492"/>
      <c r="J275" s="492"/>
      <c r="K275" s="492"/>
      <c r="L275" s="492"/>
      <c r="M275" s="492"/>
      <c r="N275" s="492"/>
      <c r="O275" s="492"/>
    </row>
    <row r="276" spans="1:15" ht="14.25" x14ac:dyDescent="0.2">
      <c r="A276" s="501" t="s">
        <v>27</v>
      </c>
      <c r="B276" s="501"/>
      <c r="C276" s="501"/>
      <c r="D276" s="501"/>
      <c r="E276" s="501"/>
      <c r="F276" s="501"/>
      <c r="G276" s="501"/>
      <c r="H276" s="501"/>
      <c r="I276" s="501"/>
      <c r="J276" s="501"/>
      <c r="K276" s="128" t="s">
        <v>26</v>
      </c>
      <c r="L276" s="129" t="s">
        <v>9</v>
      </c>
      <c r="M276" s="129" t="s">
        <v>25</v>
      </c>
      <c r="N276" s="129" t="s">
        <v>24</v>
      </c>
      <c r="O276" s="129" t="s">
        <v>23</v>
      </c>
    </row>
    <row r="277" spans="1:15" ht="31.5" customHeight="1" x14ac:dyDescent="0.2">
      <c r="A277" s="171" t="s">
        <v>98</v>
      </c>
      <c r="B277" s="505" t="s">
        <v>595</v>
      </c>
      <c r="C277" s="506"/>
      <c r="D277" s="506"/>
      <c r="E277" s="506"/>
      <c r="F277" s="506"/>
      <c r="G277" s="506"/>
      <c r="H277" s="506"/>
      <c r="I277" s="506"/>
      <c r="J277" s="506"/>
      <c r="K277" s="133">
        <v>15</v>
      </c>
      <c r="L277" s="134"/>
      <c r="M277" s="134"/>
      <c r="N277" s="134"/>
      <c r="O277" s="133" t="s">
        <v>264</v>
      </c>
    </row>
    <row r="278" spans="1:15" ht="30" customHeight="1" x14ac:dyDescent="0.2">
      <c r="A278" s="118"/>
      <c r="B278" s="383"/>
      <c r="C278" s="384"/>
      <c r="D278" s="384"/>
      <c r="E278" s="384"/>
      <c r="F278" s="384"/>
      <c r="G278" s="384"/>
      <c r="H278" s="384"/>
      <c r="I278" s="384"/>
      <c r="J278" s="384"/>
      <c r="K278" s="384"/>
      <c r="L278" s="384"/>
      <c r="M278" s="384"/>
      <c r="N278" s="384"/>
      <c r="O278" s="385"/>
    </row>
    <row r="279" spans="1:15" ht="45" customHeight="1" x14ac:dyDescent="0.2">
      <c r="A279" s="171" t="s">
        <v>99</v>
      </c>
      <c r="B279" s="505" t="s">
        <v>608</v>
      </c>
      <c r="C279" s="506"/>
      <c r="D279" s="506"/>
      <c r="E279" s="506"/>
      <c r="F279" s="506"/>
      <c r="G279" s="506"/>
      <c r="H279" s="506"/>
      <c r="I279" s="506"/>
      <c r="J279" s="506"/>
      <c r="K279" s="133">
        <v>10</v>
      </c>
      <c r="L279" s="134"/>
      <c r="M279" s="134"/>
      <c r="N279" s="134"/>
      <c r="O279" s="133" t="s">
        <v>30</v>
      </c>
    </row>
    <row r="280" spans="1:15" ht="30" customHeight="1" x14ac:dyDescent="0.2">
      <c r="A280" s="118"/>
      <c r="B280" s="383"/>
      <c r="C280" s="384"/>
      <c r="D280" s="384"/>
      <c r="E280" s="384"/>
      <c r="F280" s="384"/>
      <c r="G280" s="384"/>
      <c r="H280" s="384"/>
      <c r="I280" s="384"/>
      <c r="J280" s="384"/>
      <c r="K280" s="384"/>
      <c r="L280" s="384"/>
      <c r="M280" s="384"/>
      <c r="N280" s="384"/>
      <c r="O280" s="385"/>
    </row>
    <row r="281" spans="1:15" ht="30" customHeight="1" x14ac:dyDescent="0.2">
      <c r="A281" s="171" t="s">
        <v>100</v>
      </c>
      <c r="B281" s="505" t="s">
        <v>409</v>
      </c>
      <c r="C281" s="506"/>
      <c r="D281" s="506"/>
      <c r="E281" s="506"/>
      <c r="F281" s="506"/>
      <c r="G281" s="506"/>
      <c r="H281" s="506"/>
      <c r="I281" s="506"/>
      <c r="J281" s="506"/>
      <c r="K281" s="133">
        <v>10</v>
      </c>
      <c r="L281" s="134"/>
      <c r="M281" s="134"/>
      <c r="N281" s="134"/>
      <c r="O281" s="133" t="s">
        <v>30</v>
      </c>
    </row>
    <row r="282" spans="1:15" ht="30" customHeight="1" x14ac:dyDescent="0.2">
      <c r="A282" s="118"/>
      <c r="B282" s="383"/>
      <c r="C282" s="479"/>
      <c r="D282" s="479"/>
      <c r="E282" s="479"/>
      <c r="F282" s="479"/>
      <c r="G282" s="479"/>
      <c r="H282" s="479"/>
      <c r="I282" s="479"/>
      <c r="J282" s="479"/>
      <c r="K282" s="479"/>
      <c r="L282" s="479"/>
      <c r="M282" s="479"/>
      <c r="N282" s="479"/>
      <c r="O282" s="480"/>
    </row>
    <row r="283" spans="1:15" ht="45" customHeight="1" x14ac:dyDescent="0.2">
      <c r="A283" s="171" t="s">
        <v>101</v>
      </c>
      <c r="B283" s="505" t="s">
        <v>410</v>
      </c>
      <c r="C283" s="506"/>
      <c r="D283" s="506"/>
      <c r="E283" s="506"/>
      <c r="F283" s="506"/>
      <c r="G283" s="506"/>
      <c r="H283" s="506"/>
      <c r="I283" s="506"/>
      <c r="J283" s="506"/>
      <c r="K283" s="133">
        <v>10</v>
      </c>
      <c r="L283" s="134"/>
      <c r="M283" s="134"/>
      <c r="N283" s="134"/>
      <c r="O283" s="133" t="s">
        <v>30</v>
      </c>
    </row>
    <row r="284" spans="1:15" ht="30" customHeight="1" x14ac:dyDescent="0.2">
      <c r="A284" s="118"/>
      <c r="B284" s="383"/>
      <c r="C284" s="384"/>
      <c r="D284" s="384"/>
      <c r="E284" s="384"/>
      <c r="F284" s="384"/>
      <c r="G284" s="384"/>
      <c r="H284" s="384"/>
      <c r="I284" s="384"/>
      <c r="J284" s="384"/>
      <c r="K284" s="384"/>
      <c r="L284" s="384"/>
      <c r="M284" s="384"/>
      <c r="N284" s="384"/>
      <c r="O284" s="385"/>
    </row>
    <row r="285" spans="1:15" ht="45" customHeight="1" x14ac:dyDescent="0.2">
      <c r="A285" s="171" t="s">
        <v>102</v>
      </c>
      <c r="B285" s="505" t="s">
        <v>411</v>
      </c>
      <c r="C285" s="506"/>
      <c r="D285" s="506"/>
      <c r="E285" s="506"/>
      <c r="F285" s="506"/>
      <c r="G285" s="506"/>
      <c r="H285" s="506"/>
      <c r="I285" s="506"/>
      <c r="J285" s="506"/>
      <c r="K285" s="133">
        <v>10</v>
      </c>
      <c r="L285" s="134"/>
      <c r="M285" s="134"/>
      <c r="N285" s="134"/>
      <c r="O285" s="133" t="s">
        <v>30</v>
      </c>
    </row>
    <row r="286" spans="1:15" ht="30" customHeight="1" x14ac:dyDescent="0.2">
      <c r="A286" s="118"/>
      <c r="B286" s="383"/>
      <c r="C286" s="384"/>
      <c r="D286" s="384"/>
      <c r="E286" s="384"/>
      <c r="F286" s="384"/>
      <c r="G286" s="384"/>
      <c r="H286" s="384"/>
      <c r="I286" s="384"/>
      <c r="J286" s="384"/>
      <c r="K286" s="384"/>
      <c r="L286" s="384"/>
      <c r="M286" s="384"/>
      <c r="N286" s="384"/>
      <c r="O286" s="385"/>
    </row>
    <row r="287" spans="1:15" ht="45" customHeight="1" x14ac:dyDescent="0.2">
      <c r="A287" s="171" t="s">
        <v>103</v>
      </c>
      <c r="B287" s="505" t="s">
        <v>412</v>
      </c>
      <c r="C287" s="506"/>
      <c r="D287" s="506"/>
      <c r="E287" s="506"/>
      <c r="F287" s="506"/>
      <c r="G287" s="506"/>
      <c r="H287" s="506"/>
      <c r="I287" s="506"/>
      <c r="J287" s="506"/>
      <c r="K287" s="133">
        <v>15</v>
      </c>
      <c r="L287" s="134"/>
      <c r="M287" s="134"/>
      <c r="N287" s="134"/>
      <c r="O287" s="133" t="s">
        <v>30</v>
      </c>
    </row>
    <row r="288" spans="1:15" ht="30" customHeight="1" x14ac:dyDescent="0.25">
      <c r="A288" s="118"/>
      <c r="B288" s="502"/>
      <c r="C288" s="503"/>
      <c r="D288" s="503"/>
      <c r="E288" s="503"/>
      <c r="F288" s="503"/>
      <c r="G288" s="503"/>
      <c r="H288" s="503"/>
      <c r="I288" s="503"/>
      <c r="J288" s="503"/>
      <c r="K288" s="503"/>
      <c r="L288" s="503"/>
      <c r="M288" s="503"/>
      <c r="N288" s="503"/>
      <c r="O288" s="504"/>
    </row>
    <row r="289" spans="1:15" ht="30" customHeight="1" x14ac:dyDescent="0.2">
      <c r="A289" s="171" t="s">
        <v>104</v>
      </c>
      <c r="B289" s="505" t="s">
        <v>413</v>
      </c>
      <c r="C289" s="506"/>
      <c r="D289" s="506"/>
      <c r="E289" s="506"/>
      <c r="F289" s="506"/>
      <c r="G289" s="506"/>
      <c r="H289" s="506"/>
      <c r="I289" s="506"/>
      <c r="J289" s="506"/>
      <c r="K289" s="133">
        <v>10</v>
      </c>
      <c r="L289" s="116"/>
      <c r="M289" s="116"/>
      <c r="N289" s="113"/>
      <c r="O289" s="133"/>
    </row>
    <row r="290" spans="1:15" ht="30" customHeight="1" x14ac:dyDescent="0.2">
      <c r="A290" s="118"/>
      <c r="B290" s="383"/>
      <c r="C290" s="384"/>
      <c r="D290" s="384"/>
      <c r="E290" s="384"/>
      <c r="F290" s="384"/>
      <c r="G290" s="384"/>
      <c r="H290" s="384"/>
      <c r="I290" s="384"/>
      <c r="J290" s="384"/>
      <c r="K290" s="384"/>
      <c r="L290" s="384"/>
      <c r="M290" s="384"/>
      <c r="N290" s="384"/>
      <c r="O290" s="385"/>
    </row>
    <row r="291" spans="1:15" ht="32.25" customHeight="1" x14ac:dyDescent="0.2">
      <c r="A291" s="145" t="s">
        <v>105</v>
      </c>
      <c r="B291" s="380" t="s">
        <v>596</v>
      </c>
      <c r="C291" s="388"/>
      <c r="D291" s="388"/>
      <c r="E291" s="388"/>
      <c r="F291" s="388"/>
      <c r="G291" s="388"/>
      <c r="H291" s="388"/>
      <c r="I291" s="388"/>
      <c r="J291" s="389"/>
      <c r="K291" s="114">
        <v>15</v>
      </c>
      <c r="L291" s="134"/>
      <c r="M291" s="134"/>
      <c r="N291" s="134"/>
      <c r="O291" s="114" t="s">
        <v>264</v>
      </c>
    </row>
    <row r="292" spans="1:15" ht="30" customHeight="1" x14ac:dyDescent="0.2">
      <c r="A292" s="118"/>
      <c r="B292" s="383"/>
      <c r="C292" s="384"/>
      <c r="D292" s="384"/>
      <c r="E292" s="384"/>
      <c r="F292" s="384"/>
      <c r="G292" s="384"/>
      <c r="H292" s="384"/>
      <c r="I292" s="384"/>
      <c r="J292" s="384"/>
      <c r="K292" s="384"/>
      <c r="L292" s="384"/>
      <c r="M292" s="384"/>
      <c r="N292" s="384"/>
      <c r="O292" s="385"/>
    </row>
    <row r="293" spans="1:15" ht="30" customHeight="1" x14ac:dyDescent="0.2">
      <c r="A293" s="145" t="s">
        <v>106</v>
      </c>
      <c r="B293" s="380" t="s">
        <v>414</v>
      </c>
      <c r="C293" s="410"/>
      <c r="D293" s="410"/>
      <c r="E293" s="410"/>
      <c r="F293" s="410"/>
      <c r="G293" s="410"/>
      <c r="H293" s="410"/>
      <c r="I293" s="410"/>
      <c r="J293" s="411"/>
      <c r="K293" s="114">
        <v>10</v>
      </c>
      <c r="L293" s="134"/>
      <c r="M293" s="134"/>
      <c r="N293" s="134"/>
      <c r="O293" s="114" t="s">
        <v>264</v>
      </c>
    </row>
    <row r="294" spans="1:15" ht="30" customHeight="1" x14ac:dyDescent="0.2">
      <c r="A294" s="118"/>
      <c r="B294" s="383"/>
      <c r="C294" s="384"/>
      <c r="D294" s="384"/>
      <c r="E294" s="384"/>
      <c r="F294" s="384"/>
      <c r="G294" s="384"/>
      <c r="H294" s="384"/>
      <c r="I294" s="384"/>
      <c r="J294" s="384"/>
      <c r="K294" s="384"/>
      <c r="L294" s="384"/>
      <c r="M294" s="384"/>
      <c r="N294" s="384"/>
      <c r="O294" s="385"/>
    </row>
    <row r="295" spans="1:15" ht="14.25" x14ac:dyDescent="0.2">
      <c r="A295" s="149"/>
      <c r="B295" s="150"/>
      <c r="C295" s="151"/>
      <c r="D295" s="151"/>
      <c r="E295" s="151"/>
      <c r="F295" s="151"/>
      <c r="G295" s="151"/>
      <c r="H295" s="151"/>
      <c r="I295" s="151"/>
      <c r="J295" s="151"/>
      <c r="K295" s="151"/>
      <c r="L295" s="151"/>
      <c r="M295" s="151"/>
      <c r="N295" s="151"/>
      <c r="O295" s="151"/>
    </row>
    <row r="296" spans="1:15" ht="30" customHeight="1" x14ac:dyDescent="0.2">
      <c r="A296" s="492" t="s">
        <v>290</v>
      </c>
      <c r="B296" s="492"/>
      <c r="C296" s="492"/>
      <c r="D296" s="492"/>
      <c r="E296" s="492"/>
      <c r="F296" s="492"/>
      <c r="G296" s="492"/>
      <c r="H296" s="492"/>
      <c r="I296" s="492"/>
      <c r="J296" s="492"/>
      <c r="K296" s="492"/>
      <c r="L296" s="492"/>
      <c r="M296" s="492"/>
      <c r="N296" s="492"/>
      <c r="O296" s="492"/>
    </row>
    <row r="297" spans="1:15" ht="14.25" x14ac:dyDescent="0.2">
      <c r="A297" s="501" t="s">
        <v>27</v>
      </c>
      <c r="B297" s="501"/>
      <c r="C297" s="501"/>
      <c r="D297" s="501"/>
      <c r="E297" s="501"/>
      <c r="F297" s="501"/>
      <c r="G297" s="501"/>
      <c r="H297" s="501"/>
      <c r="I297" s="501"/>
      <c r="J297" s="501"/>
      <c r="K297" s="128" t="s">
        <v>26</v>
      </c>
      <c r="L297" s="129" t="s">
        <v>9</v>
      </c>
      <c r="M297" s="129" t="s">
        <v>25</v>
      </c>
      <c r="N297" s="129" t="s">
        <v>24</v>
      </c>
      <c r="O297" s="129" t="s">
        <v>23</v>
      </c>
    </row>
    <row r="298" spans="1:15" ht="30" customHeight="1" x14ac:dyDescent="0.2">
      <c r="A298" s="171" t="s">
        <v>107</v>
      </c>
      <c r="B298" s="505" t="s">
        <v>415</v>
      </c>
      <c r="C298" s="506"/>
      <c r="D298" s="506"/>
      <c r="E298" s="506"/>
      <c r="F298" s="506"/>
      <c r="G298" s="506"/>
      <c r="H298" s="506"/>
      <c r="I298" s="506"/>
      <c r="J298" s="506"/>
      <c r="K298" s="133">
        <v>10</v>
      </c>
      <c r="L298" s="116"/>
      <c r="M298" s="116"/>
      <c r="N298" s="113"/>
      <c r="O298" s="133"/>
    </row>
    <row r="299" spans="1:15" ht="30" customHeight="1" x14ac:dyDescent="0.2">
      <c r="A299" s="118"/>
      <c r="B299" s="383"/>
      <c r="C299" s="384"/>
      <c r="D299" s="384"/>
      <c r="E299" s="384"/>
      <c r="F299" s="384"/>
      <c r="G299" s="384"/>
      <c r="H299" s="384"/>
      <c r="I299" s="384"/>
      <c r="J299" s="384"/>
      <c r="K299" s="384"/>
      <c r="L299" s="384"/>
      <c r="M299" s="384"/>
      <c r="N299" s="384"/>
      <c r="O299" s="385"/>
    </row>
    <row r="300" spans="1:15" ht="45" customHeight="1" x14ac:dyDescent="0.2">
      <c r="A300" s="172" t="s">
        <v>108</v>
      </c>
      <c r="B300" s="505" t="s">
        <v>416</v>
      </c>
      <c r="C300" s="506"/>
      <c r="D300" s="506"/>
      <c r="E300" s="506"/>
      <c r="F300" s="506"/>
      <c r="G300" s="506"/>
      <c r="H300" s="506"/>
      <c r="I300" s="506"/>
      <c r="J300" s="506"/>
      <c r="K300" s="133">
        <v>5</v>
      </c>
      <c r="L300" s="134"/>
      <c r="M300" s="134"/>
      <c r="N300" s="134"/>
      <c r="O300" s="133" t="s">
        <v>265</v>
      </c>
    </row>
    <row r="301" spans="1:15" ht="30" customHeight="1" x14ac:dyDescent="0.2">
      <c r="A301" s="118"/>
      <c r="B301" s="383"/>
      <c r="C301" s="384"/>
      <c r="D301" s="384"/>
      <c r="E301" s="384"/>
      <c r="F301" s="384"/>
      <c r="G301" s="384"/>
      <c r="H301" s="384"/>
      <c r="I301" s="384"/>
      <c r="J301" s="384"/>
      <c r="K301" s="384"/>
      <c r="L301" s="384"/>
      <c r="M301" s="384"/>
      <c r="N301" s="384"/>
      <c r="O301" s="385"/>
    </row>
    <row r="302" spans="1:15" ht="45" customHeight="1" x14ac:dyDescent="0.2">
      <c r="A302" s="171" t="s">
        <v>109</v>
      </c>
      <c r="B302" s="505" t="s">
        <v>417</v>
      </c>
      <c r="C302" s="506"/>
      <c r="D302" s="506"/>
      <c r="E302" s="506"/>
      <c r="F302" s="506"/>
      <c r="G302" s="506"/>
      <c r="H302" s="506"/>
      <c r="I302" s="506"/>
      <c r="J302" s="506"/>
      <c r="K302" s="133">
        <v>5</v>
      </c>
      <c r="L302" s="134"/>
      <c r="M302" s="134"/>
      <c r="N302" s="134"/>
      <c r="O302" s="133" t="s">
        <v>265</v>
      </c>
    </row>
    <row r="303" spans="1:15" ht="30" customHeight="1" x14ac:dyDescent="0.2">
      <c r="A303" s="118"/>
      <c r="B303" s="383"/>
      <c r="C303" s="384"/>
      <c r="D303" s="384"/>
      <c r="E303" s="384"/>
      <c r="F303" s="384"/>
      <c r="G303" s="384"/>
      <c r="H303" s="384"/>
      <c r="I303" s="384"/>
      <c r="J303" s="384"/>
      <c r="K303" s="384"/>
      <c r="L303" s="384"/>
      <c r="M303" s="384"/>
      <c r="N303" s="384"/>
      <c r="O303" s="385"/>
    </row>
    <row r="304" spans="1:15" ht="30" customHeight="1" x14ac:dyDescent="0.2">
      <c r="A304" s="459" t="s">
        <v>111</v>
      </c>
      <c r="B304" s="459"/>
      <c r="C304" s="459"/>
      <c r="D304" s="459"/>
      <c r="E304" s="459"/>
      <c r="F304" s="459"/>
      <c r="G304" s="459"/>
      <c r="H304" s="459"/>
      <c r="I304" s="459"/>
      <c r="J304" s="459"/>
      <c r="K304" s="459"/>
      <c r="L304" s="459"/>
      <c r="M304" s="459"/>
      <c r="N304" s="459"/>
      <c r="O304" s="459"/>
    </row>
    <row r="305" spans="1:15" ht="14.25" x14ac:dyDescent="0.2">
      <c r="A305" s="501" t="s">
        <v>27</v>
      </c>
      <c r="B305" s="501"/>
      <c r="C305" s="501"/>
      <c r="D305" s="501"/>
      <c r="E305" s="501"/>
      <c r="F305" s="501"/>
      <c r="G305" s="501"/>
      <c r="H305" s="501"/>
      <c r="I305" s="501"/>
      <c r="J305" s="501"/>
      <c r="K305" s="128" t="s">
        <v>26</v>
      </c>
      <c r="L305" s="129" t="s">
        <v>9</v>
      </c>
      <c r="M305" s="129" t="s">
        <v>25</v>
      </c>
      <c r="N305" s="129" t="s">
        <v>24</v>
      </c>
      <c r="O305" s="129" t="s">
        <v>23</v>
      </c>
    </row>
    <row r="306" spans="1:15" ht="30" customHeight="1" x14ac:dyDescent="0.2">
      <c r="A306" s="171" t="s">
        <v>110</v>
      </c>
      <c r="B306" s="505" t="s">
        <v>418</v>
      </c>
      <c r="C306" s="506"/>
      <c r="D306" s="506"/>
      <c r="E306" s="506"/>
      <c r="F306" s="506"/>
      <c r="G306" s="506"/>
      <c r="H306" s="506"/>
      <c r="I306" s="506"/>
      <c r="J306" s="506"/>
      <c r="K306" s="133">
        <v>10</v>
      </c>
      <c r="L306" s="134"/>
      <c r="M306" s="134"/>
      <c r="N306" s="134"/>
      <c r="O306" s="133" t="s">
        <v>264</v>
      </c>
    </row>
    <row r="307" spans="1:15" ht="30" customHeight="1" x14ac:dyDescent="0.2">
      <c r="A307" s="118"/>
      <c r="B307" s="383"/>
      <c r="C307" s="384"/>
      <c r="D307" s="384"/>
      <c r="E307" s="384"/>
      <c r="F307" s="384"/>
      <c r="G307" s="384"/>
      <c r="H307" s="384"/>
      <c r="I307" s="384"/>
      <c r="J307" s="384"/>
      <c r="K307" s="384"/>
      <c r="L307" s="384"/>
      <c r="M307" s="384"/>
      <c r="N307" s="384"/>
      <c r="O307" s="385"/>
    </row>
    <row r="308" spans="1:15" ht="30" customHeight="1" x14ac:dyDescent="0.2">
      <c r="A308" s="171" t="s">
        <v>112</v>
      </c>
      <c r="B308" s="505" t="s">
        <v>419</v>
      </c>
      <c r="C308" s="506"/>
      <c r="D308" s="506"/>
      <c r="E308" s="506"/>
      <c r="F308" s="506"/>
      <c r="G308" s="506"/>
      <c r="H308" s="506"/>
      <c r="I308" s="506"/>
      <c r="J308" s="506"/>
      <c r="K308" s="133">
        <v>10</v>
      </c>
      <c r="L308" s="134"/>
      <c r="M308" s="134"/>
      <c r="N308" s="134"/>
      <c r="O308" s="133"/>
    </row>
    <row r="309" spans="1:15" ht="30" customHeight="1" x14ac:dyDescent="0.2">
      <c r="A309" s="118"/>
      <c r="B309" s="383"/>
      <c r="C309" s="384"/>
      <c r="D309" s="384"/>
      <c r="E309" s="384"/>
      <c r="F309" s="384"/>
      <c r="G309" s="384"/>
      <c r="H309" s="384"/>
      <c r="I309" s="384"/>
      <c r="J309" s="384"/>
      <c r="K309" s="384"/>
      <c r="L309" s="384"/>
      <c r="M309" s="384"/>
      <c r="N309" s="384"/>
      <c r="O309" s="385"/>
    </row>
    <row r="310" spans="1:15" ht="15" customHeight="1" x14ac:dyDescent="0.2">
      <c r="A310" s="171" t="s">
        <v>113</v>
      </c>
      <c r="B310" s="505" t="s">
        <v>420</v>
      </c>
      <c r="C310" s="506"/>
      <c r="D310" s="506"/>
      <c r="E310" s="506"/>
      <c r="F310" s="506"/>
      <c r="G310" s="506"/>
      <c r="H310" s="506"/>
      <c r="I310" s="506"/>
      <c r="J310" s="506"/>
      <c r="K310" s="133">
        <v>5</v>
      </c>
      <c r="L310" s="116"/>
      <c r="M310" s="116"/>
      <c r="N310" s="113"/>
      <c r="O310" s="133"/>
    </row>
    <row r="311" spans="1:15" ht="30" customHeight="1" x14ac:dyDescent="0.2">
      <c r="A311" s="118"/>
      <c r="B311" s="383"/>
      <c r="C311" s="384"/>
      <c r="D311" s="384"/>
      <c r="E311" s="384"/>
      <c r="F311" s="384"/>
      <c r="G311" s="384"/>
      <c r="H311" s="384"/>
      <c r="I311" s="384"/>
      <c r="J311" s="384"/>
      <c r="K311" s="384"/>
      <c r="L311" s="384"/>
      <c r="M311" s="384"/>
      <c r="N311" s="384"/>
      <c r="O311" s="385"/>
    </row>
    <row r="312" spans="1:15" ht="15" customHeight="1" x14ac:dyDescent="0.2">
      <c r="A312" s="171" t="s">
        <v>114</v>
      </c>
      <c r="B312" s="509" t="s">
        <v>421</v>
      </c>
      <c r="C312" s="341"/>
      <c r="D312" s="341"/>
      <c r="E312" s="341"/>
      <c r="F312" s="341"/>
      <c r="G312" s="341"/>
      <c r="H312" s="341"/>
      <c r="I312" s="341"/>
      <c r="J312" s="341"/>
      <c r="K312" s="133">
        <v>5</v>
      </c>
      <c r="L312" s="116"/>
      <c r="M312" s="116"/>
      <c r="N312" s="113"/>
      <c r="O312" s="133"/>
    </row>
    <row r="313" spans="1:15" ht="30" customHeight="1" x14ac:dyDescent="0.2">
      <c r="A313" s="118"/>
      <c r="B313" s="383"/>
      <c r="C313" s="384"/>
      <c r="D313" s="384"/>
      <c r="E313" s="384"/>
      <c r="F313" s="384"/>
      <c r="G313" s="384"/>
      <c r="H313" s="384"/>
      <c r="I313" s="384"/>
      <c r="J313" s="384"/>
      <c r="K313" s="384"/>
      <c r="L313" s="384"/>
      <c r="M313" s="384"/>
      <c r="N313" s="384"/>
      <c r="O313" s="385"/>
    </row>
    <row r="314" spans="1:15" ht="45" customHeight="1" x14ac:dyDescent="0.2">
      <c r="A314" s="171" t="s">
        <v>115</v>
      </c>
      <c r="B314" s="505" t="s">
        <v>422</v>
      </c>
      <c r="C314" s="506"/>
      <c r="D314" s="506"/>
      <c r="E314" s="506"/>
      <c r="F314" s="506"/>
      <c r="G314" s="506"/>
      <c r="H314" s="506"/>
      <c r="I314" s="506"/>
      <c r="J314" s="506"/>
      <c r="K314" s="133">
        <v>5</v>
      </c>
      <c r="L314" s="134"/>
      <c r="M314" s="134"/>
      <c r="N314" s="134"/>
      <c r="O314" s="133"/>
    </row>
    <row r="315" spans="1:15" ht="30" customHeight="1" x14ac:dyDescent="0.2">
      <c r="A315" s="118"/>
      <c r="B315" s="383"/>
      <c r="C315" s="384"/>
      <c r="D315" s="384"/>
      <c r="E315" s="384"/>
      <c r="F315" s="384"/>
      <c r="G315" s="384"/>
      <c r="H315" s="384"/>
      <c r="I315" s="384"/>
      <c r="J315" s="384"/>
      <c r="K315" s="384"/>
      <c r="L315" s="384"/>
      <c r="M315" s="384"/>
      <c r="N315" s="384"/>
      <c r="O315" s="385"/>
    </row>
    <row r="316" spans="1:15" ht="15" customHeight="1" x14ac:dyDescent="0.25">
      <c r="A316" s="171" t="s">
        <v>116</v>
      </c>
      <c r="B316" s="510" t="s">
        <v>124</v>
      </c>
      <c r="C316" s="511"/>
      <c r="D316" s="511"/>
      <c r="E316" s="511"/>
      <c r="F316" s="511"/>
      <c r="G316" s="511"/>
      <c r="H316" s="511"/>
      <c r="I316" s="511"/>
      <c r="J316" s="511"/>
      <c r="K316" s="133">
        <v>5</v>
      </c>
      <c r="L316" s="116"/>
      <c r="M316" s="116"/>
      <c r="N316" s="113"/>
      <c r="O316" s="133"/>
    </row>
    <row r="317" spans="1:15" ht="30" customHeight="1" x14ac:dyDescent="0.2">
      <c r="A317" s="118"/>
      <c r="B317" s="383"/>
      <c r="C317" s="384"/>
      <c r="D317" s="384"/>
      <c r="E317" s="384"/>
      <c r="F317" s="384"/>
      <c r="G317" s="384"/>
      <c r="H317" s="384"/>
      <c r="I317" s="384"/>
      <c r="J317" s="384"/>
      <c r="K317" s="384"/>
      <c r="L317" s="384"/>
      <c r="M317" s="384"/>
      <c r="N317" s="384"/>
      <c r="O317" s="385"/>
    </row>
    <row r="318" spans="1:15" ht="30" customHeight="1" x14ac:dyDescent="0.2">
      <c r="A318" s="171" t="s">
        <v>117</v>
      </c>
      <c r="B318" s="505" t="s">
        <v>423</v>
      </c>
      <c r="C318" s="506"/>
      <c r="D318" s="506"/>
      <c r="E318" s="506"/>
      <c r="F318" s="506"/>
      <c r="G318" s="506"/>
      <c r="H318" s="506"/>
      <c r="I318" s="506"/>
      <c r="J318" s="506"/>
      <c r="K318" s="133">
        <v>5</v>
      </c>
      <c r="L318" s="116"/>
      <c r="M318" s="116"/>
      <c r="N318" s="113"/>
      <c r="O318" s="133"/>
    </row>
    <row r="319" spans="1:15" ht="30" customHeight="1" x14ac:dyDescent="0.2">
      <c r="A319" s="118"/>
      <c r="B319" s="383"/>
      <c r="C319" s="384"/>
      <c r="D319" s="384"/>
      <c r="E319" s="384"/>
      <c r="F319" s="384"/>
      <c r="G319" s="384"/>
      <c r="H319" s="384"/>
      <c r="I319" s="384"/>
      <c r="J319" s="384"/>
      <c r="K319" s="384"/>
      <c r="L319" s="384"/>
      <c r="M319" s="384"/>
      <c r="N319" s="384"/>
      <c r="O319" s="385"/>
    </row>
    <row r="320" spans="1:15" ht="15" customHeight="1" x14ac:dyDescent="0.25">
      <c r="A320" s="171" t="s">
        <v>118</v>
      </c>
      <c r="B320" s="510" t="s">
        <v>125</v>
      </c>
      <c r="C320" s="511"/>
      <c r="D320" s="511"/>
      <c r="E320" s="511"/>
      <c r="F320" s="511"/>
      <c r="G320" s="511"/>
      <c r="H320" s="511"/>
      <c r="I320" s="511"/>
      <c r="J320" s="511"/>
      <c r="K320" s="133">
        <v>5</v>
      </c>
      <c r="L320" s="134"/>
      <c r="M320" s="134"/>
      <c r="N320" s="134"/>
      <c r="O320" s="133"/>
    </row>
    <row r="321" spans="1:15" ht="30" customHeight="1" x14ac:dyDescent="0.25">
      <c r="A321" s="118"/>
      <c r="B321" s="502"/>
      <c r="C321" s="503"/>
      <c r="D321" s="503"/>
      <c r="E321" s="503"/>
      <c r="F321" s="503"/>
      <c r="G321" s="503"/>
      <c r="H321" s="503"/>
      <c r="I321" s="503"/>
      <c r="J321" s="503"/>
      <c r="K321" s="503"/>
      <c r="L321" s="503"/>
      <c r="M321" s="503"/>
      <c r="N321" s="503"/>
      <c r="O321" s="504"/>
    </row>
    <row r="322" spans="1:15" ht="30" customHeight="1" x14ac:dyDescent="0.2">
      <c r="A322" s="171" t="s">
        <v>119</v>
      </c>
      <c r="B322" s="505" t="s">
        <v>424</v>
      </c>
      <c r="C322" s="506"/>
      <c r="D322" s="506"/>
      <c r="E322" s="506"/>
      <c r="F322" s="506"/>
      <c r="G322" s="506"/>
      <c r="H322" s="506"/>
      <c r="I322" s="506"/>
      <c r="J322" s="506"/>
      <c r="K322" s="133">
        <v>5</v>
      </c>
      <c r="L322" s="116"/>
      <c r="M322" s="116"/>
      <c r="N322" s="113"/>
      <c r="O322" s="133"/>
    </row>
    <row r="323" spans="1:15" ht="30" customHeight="1" x14ac:dyDescent="0.2">
      <c r="A323" s="118"/>
      <c r="B323" s="383"/>
      <c r="C323" s="384"/>
      <c r="D323" s="384"/>
      <c r="E323" s="384"/>
      <c r="F323" s="384"/>
      <c r="G323" s="384"/>
      <c r="H323" s="384"/>
      <c r="I323" s="384"/>
      <c r="J323" s="384"/>
      <c r="K323" s="384"/>
      <c r="L323" s="384"/>
      <c r="M323" s="384"/>
      <c r="N323" s="384"/>
      <c r="O323" s="385"/>
    </row>
    <row r="324" spans="1:15" ht="30" customHeight="1" x14ac:dyDescent="0.2">
      <c r="A324" s="171" t="s">
        <v>120</v>
      </c>
      <c r="B324" s="505" t="s">
        <v>425</v>
      </c>
      <c r="C324" s="506"/>
      <c r="D324" s="506"/>
      <c r="E324" s="506"/>
      <c r="F324" s="506"/>
      <c r="G324" s="506"/>
      <c r="H324" s="506"/>
      <c r="I324" s="506"/>
      <c r="J324" s="506"/>
      <c r="K324" s="133">
        <v>10</v>
      </c>
      <c r="L324" s="134"/>
      <c r="M324" s="134"/>
      <c r="N324" s="134"/>
      <c r="O324" s="133"/>
    </row>
    <row r="325" spans="1:15" ht="30" customHeight="1" x14ac:dyDescent="0.2">
      <c r="A325" s="118"/>
      <c r="B325" s="383"/>
      <c r="C325" s="384"/>
      <c r="D325" s="384"/>
      <c r="E325" s="384"/>
      <c r="F325" s="384"/>
      <c r="G325" s="384"/>
      <c r="H325" s="384"/>
      <c r="I325" s="384"/>
      <c r="J325" s="384"/>
      <c r="K325" s="384"/>
      <c r="L325" s="384"/>
      <c r="M325" s="384"/>
      <c r="N325" s="384"/>
      <c r="O325" s="385"/>
    </row>
    <row r="326" spans="1:15" ht="45" customHeight="1" x14ac:dyDescent="0.2">
      <c r="A326" s="145" t="s">
        <v>121</v>
      </c>
      <c r="B326" s="380" t="s">
        <v>426</v>
      </c>
      <c r="C326" s="410"/>
      <c r="D326" s="410"/>
      <c r="E326" s="410"/>
      <c r="F326" s="410"/>
      <c r="G326" s="410"/>
      <c r="H326" s="410"/>
      <c r="I326" s="410"/>
      <c r="J326" s="411"/>
      <c r="K326" s="114">
        <v>10</v>
      </c>
      <c r="L326" s="116"/>
      <c r="M326" s="116"/>
      <c r="N326" s="139"/>
      <c r="O326" s="114"/>
    </row>
    <row r="327" spans="1:15" ht="30" customHeight="1" x14ac:dyDescent="0.2">
      <c r="A327" s="118"/>
      <c r="B327" s="383"/>
      <c r="C327" s="384"/>
      <c r="D327" s="384"/>
      <c r="E327" s="384"/>
      <c r="F327" s="384"/>
      <c r="G327" s="384"/>
      <c r="H327" s="384"/>
      <c r="I327" s="384"/>
      <c r="J327" s="384"/>
      <c r="K327" s="384"/>
      <c r="L327" s="384"/>
      <c r="M327" s="384"/>
      <c r="N327" s="384"/>
      <c r="O327" s="385"/>
    </row>
    <row r="328" spans="1:15" ht="14.25" x14ac:dyDescent="0.2">
      <c r="A328" s="149"/>
      <c r="B328" s="150"/>
      <c r="C328" s="151"/>
      <c r="D328" s="151"/>
      <c r="E328" s="151"/>
      <c r="F328" s="151"/>
      <c r="G328" s="151"/>
      <c r="H328" s="151"/>
      <c r="I328" s="151"/>
      <c r="J328" s="151"/>
      <c r="K328" s="151"/>
      <c r="L328" s="151"/>
      <c r="M328" s="151"/>
      <c r="N328" s="151"/>
      <c r="O328" s="151"/>
    </row>
    <row r="329" spans="1:15" ht="14.25" x14ac:dyDescent="0.2">
      <c r="A329" s="501" t="s">
        <v>27</v>
      </c>
      <c r="B329" s="501"/>
      <c r="C329" s="501"/>
      <c r="D329" s="501"/>
      <c r="E329" s="501"/>
      <c r="F329" s="501"/>
      <c r="G329" s="501"/>
      <c r="H329" s="501"/>
      <c r="I329" s="501"/>
      <c r="J329" s="501"/>
      <c r="K329" s="128" t="s">
        <v>26</v>
      </c>
      <c r="L329" s="129" t="s">
        <v>9</v>
      </c>
      <c r="M329" s="129" t="s">
        <v>25</v>
      </c>
      <c r="N329" s="129" t="s">
        <v>24</v>
      </c>
      <c r="O329" s="129" t="s">
        <v>23</v>
      </c>
    </row>
    <row r="330" spans="1:15" ht="45" customHeight="1" x14ac:dyDescent="0.2">
      <c r="A330" s="148" t="s">
        <v>122</v>
      </c>
      <c r="B330" s="380" t="s">
        <v>427</v>
      </c>
      <c r="C330" s="410"/>
      <c r="D330" s="410"/>
      <c r="E330" s="410"/>
      <c r="F330" s="410"/>
      <c r="G330" s="410"/>
      <c r="H330" s="410"/>
      <c r="I330" s="410"/>
      <c r="J330" s="411"/>
      <c r="K330" s="130">
        <v>15</v>
      </c>
      <c r="L330" s="116"/>
      <c r="M330" s="116"/>
      <c r="N330" s="139"/>
      <c r="O330" s="114" t="s">
        <v>265</v>
      </c>
    </row>
    <row r="331" spans="1:15" ht="30" customHeight="1" x14ac:dyDescent="0.2">
      <c r="A331" s="118"/>
      <c r="B331" s="383"/>
      <c r="C331" s="384"/>
      <c r="D331" s="384"/>
      <c r="E331" s="384"/>
      <c r="F331" s="384"/>
      <c r="G331" s="384"/>
      <c r="H331" s="384"/>
      <c r="I331" s="384"/>
      <c r="J331" s="384"/>
      <c r="K331" s="384"/>
      <c r="L331" s="384"/>
      <c r="M331" s="384"/>
      <c r="N331" s="384"/>
      <c r="O331" s="385"/>
    </row>
    <row r="332" spans="1:15" ht="30" customHeight="1" x14ac:dyDescent="0.2">
      <c r="A332" s="145" t="s">
        <v>123</v>
      </c>
      <c r="B332" s="380" t="s">
        <v>428</v>
      </c>
      <c r="C332" s="410"/>
      <c r="D332" s="410"/>
      <c r="E332" s="410"/>
      <c r="F332" s="410"/>
      <c r="G332" s="410"/>
      <c r="H332" s="410"/>
      <c r="I332" s="410"/>
      <c r="J332" s="411"/>
      <c r="K332" s="173">
        <v>10</v>
      </c>
      <c r="L332" s="116"/>
      <c r="M332" s="116"/>
      <c r="N332" s="174"/>
      <c r="O332" s="114" t="s">
        <v>30</v>
      </c>
    </row>
    <row r="333" spans="1:15" ht="30" customHeight="1" x14ac:dyDescent="0.2">
      <c r="A333" s="118"/>
      <c r="B333" s="383"/>
      <c r="C333" s="384"/>
      <c r="D333" s="384"/>
      <c r="E333" s="384"/>
      <c r="F333" s="384"/>
      <c r="G333" s="384"/>
      <c r="H333" s="384"/>
      <c r="I333" s="384"/>
      <c r="J333" s="384"/>
      <c r="K333" s="384"/>
      <c r="L333" s="384"/>
      <c r="M333" s="384"/>
      <c r="N333" s="384"/>
      <c r="O333" s="385"/>
    </row>
    <row r="334" spans="1:15" ht="15" customHeight="1" x14ac:dyDescent="0.2">
      <c r="A334" s="145" t="s">
        <v>126</v>
      </c>
      <c r="B334" s="485" t="s">
        <v>429</v>
      </c>
      <c r="C334" s="512"/>
      <c r="D334" s="512"/>
      <c r="E334" s="512"/>
      <c r="F334" s="512"/>
      <c r="G334" s="512"/>
      <c r="H334" s="512"/>
      <c r="I334" s="512"/>
      <c r="J334" s="513"/>
      <c r="K334" s="173">
        <v>5</v>
      </c>
      <c r="L334" s="134"/>
      <c r="M334" s="134"/>
      <c r="N334" s="134"/>
      <c r="O334" s="114"/>
    </row>
    <row r="335" spans="1:15" ht="30" customHeight="1" x14ac:dyDescent="0.25">
      <c r="A335" s="118"/>
      <c r="B335" s="502"/>
      <c r="C335" s="503"/>
      <c r="D335" s="503"/>
      <c r="E335" s="503"/>
      <c r="F335" s="503"/>
      <c r="G335" s="503"/>
      <c r="H335" s="503"/>
      <c r="I335" s="503"/>
      <c r="J335" s="503"/>
      <c r="K335" s="503"/>
      <c r="L335" s="503"/>
      <c r="M335" s="503"/>
      <c r="N335" s="503"/>
      <c r="O335" s="504"/>
    </row>
    <row r="336" spans="1:15" ht="30" customHeight="1" x14ac:dyDescent="0.2">
      <c r="A336" s="148" t="s">
        <v>127</v>
      </c>
      <c r="B336" s="380" t="s">
        <v>430</v>
      </c>
      <c r="C336" s="410"/>
      <c r="D336" s="410"/>
      <c r="E336" s="410"/>
      <c r="F336" s="410"/>
      <c r="G336" s="410"/>
      <c r="H336" s="410"/>
      <c r="I336" s="410"/>
      <c r="J336" s="411"/>
      <c r="K336" s="175">
        <v>10</v>
      </c>
      <c r="L336" s="116"/>
      <c r="M336" s="116"/>
      <c r="N336" s="174"/>
      <c r="O336" s="114"/>
    </row>
    <row r="337" spans="1:15" ht="30" customHeight="1" x14ac:dyDescent="0.2">
      <c r="A337" s="118"/>
      <c r="B337" s="383"/>
      <c r="C337" s="384"/>
      <c r="D337" s="384"/>
      <c r="E337" s="384"/>
      <c r="F337" s="384"/>
      <c r="G337" s="384"/>
      <c r="H337" s="384"/>
      <c r="I337" s="384"/>
      <c r="J337" s="384"/>
      <c r="K337" s="384"/>
      <c r="L337" s="384"/>
      <c r="M337" s="384"/>
      <c r="N337" s="384"/>
      <c r="O337" s="385"/>
    </row>
    <row r="338" spans="1:15" ht="30" customHeight="1" x14ac:dyDescent="0.3">
      <c r="A338" s="514" t="s">
        <v>138</v>
      </c>
      <c r="B338" s="514"/>
      <c r="C338" s="514"/>
      <c r="D338" s="514"/>
      <c r="E338" s="514"/>
      <c r="F338" s="514"/>
      <c r="G338" s="514"/>
      <c r="H338" s="514"/>
      <c r="I338" s="514"/>
      <c r="J338" s="514"/>
      <c r="K338" s="514"/>
      <c r="L338" s="514"/>
      <c r="M338" s="514"/>
      <c r="N338" s="514"/>
      <c r="O338" s="514"/>
    </row>
    <row r="339" spans="1:15" ht="14.25" x14ac:dyDescent="0.2">
      <c r="A339" s="392" t="s">
        <v>27</v>
      </c>
      <c r="B339" s="393"/>
      <c r="C339" s="393"/>
      <c r="D339" s="393"/>
      <c r="E339" s="393"/>
      <c r="F339" s="393"/>
      <c r="G339" s="393"/>
      <c r="H339" s="393"/>
      <c r="I339" s="393"/>
      <c r="J339" s="394"/>
      <c r="K339" s="128" t="s">
        <v>26</v>
      </c>
      <c r="L339" s="129" t="s">
        <v>9</v>
      </c>
      <c r="M339" s="129" t="s">
        <v>25</v>
      </c>
      <c r="N339" s="129" t="s">
        <v>24</v>
      </c>
      <c r="O339" s="129" t="s">
        <v>23</v>
      </c>
    </row>
    <row r="340" spans="1:15" ht="30" customHeight="1" x14ac:dyDescent="0.2">
      <c r="A340" s="145" t="s">
        <v>128</v>
      </c>
      <c r="B340" s="441" t="s">
        <v>597</v>
      </c>
      <c r="C340" s="352"/>
      <c r="D340" s="352"/>
      <c r="E340" s="352"/>
      <c r="F340" s="352"/>
      <c r="G340" s="352"/>
      <c r="H340" s="352"/>
      <c r="I340" s="352"/>
      <c r="J340" s="516"/>
      <c r="K340" s="173">
        <v>10</v>
      </c>
      <c r="L340" s="116"/>
      <c r="M340" s="116"/>
      <c r="N340" s="174"/>
      <c r="O340" s="114" t="s">
        <v>30</v>
      </c>
    </row>
    <row r="341" spans="1:15" ht="30" customHeight="1" x14ac:dyDescent="0.2">
      <c r="A341" s="118"/>
      <c r="B341" s="383"/>
      <c r="C341" s="384"/>
      <c r="D341" s="384"/>
      <c r="E341" s="384"/>
      <c r="F341" s="384"/>
      <c r="G341" s="384"/>
      <c r="H341" s="384"/>
      <c r="I341" s="384"/>
      <c r="J341" s="384"/>
      <c r="K341" s="384"/>
      <c r="L341" s="384"/>
      <c r="M341" s="384"/>
      <c r="N341" s="384"/>
      <c r="O341" s="385"/>
    </row>
    <row r="342" spans="1:15" ht="30" customHeight="1" x14ac:dyDescent="0.2">
      <c r="A342" s="145" t="s">
        <v>129</v>
      </c>
      <c r="B342" s="441" t="s">
        <v>431</v>
      </c>
      <c r="C342" s="352"/>
      <c r="D342" s="352"/>
      <c r="E342" s="352"/>
      <c r="F342" s="352"/>
      <c r="G342" s="352"/>
      <c r="H342" s="352"/>
      <c r="I342" s="352"/>
      <c r="J342" s="516"/>
      <c r="K342" s="173">
        <v>10</v>
      </c>
      <c r="L342" s="116"/>
      <c r="M342" s="116"/>
      <c r="N342" s="174"/>
      <c r="O342" s="114" t="s">
        <v>30</v>
      </c>
    </row>
    <row r="343" spans="1:15" ht="30" customHeight="1" x14ac:dyDescent="0.2">
      <c r="A343" s="118"/>
      <c r="B343" s="383"/>
      <c r="C343" s="384"/>
      <c r="D343" s="384"/>
      <c r="E343" s="384"/>
      <c r="F343" s="384"/>
      <c r="G343" s="384"/>
      <c r="H343" s="384"/>
      <c r="I343" s="384"/>
      <c r="J343" s="384"/>
      <c r="K343" s="384"/>
      <c r="L343" s="384"/>
      <c r="M343" s="384"/>
      <c r="N343" s="384"/>
      <c r="O343" s="385"/>
    </row>
    <row r="344" spans="1:15" ht="30" customHeight="1" x14ac:dyDescent="0.2">
      <c r="A344" s="145" t="s">
        <v>291</v>
      </c>
      <c r="B344" s="441" t="s">
        <v>432</v>
      </c>
      <c r="C344" s="352"/>
      <c r="D344" s="352"/>
      <c r="E344" s="352"/>
      <c r="F344" s="352"/>
      <c r="G344" s="352"/>
      <c r="H344" s="352"/>
      <c r="I344" s="352"/>
      <c r="J344" s="516"/>
      <c r="K344" s="173">
        <v>5</v>
      </c>
      <c r="L344" s="134"/>
      <c r="M344" s="134"/>
      <c r="N344" s="134"/>
      <c r="O344" s="114" t="s">
        <v>264</v>
      </c>
    </row>
    <row r="345" spans="1:15" ht="30" customHeight="1" x14ac:dyDescent="0.2">
      <c r="A345" s="118"/>
      <c r="B345" s="383"/>
      <c r="C345" s="384"/>
      <c r="D345" s="384"/>
      <c r="E345" s="384"/>
      <c r="F345" s="384"/>
      <c r="G345" s="384"/>
      <c r="H345" s="384"/>
      <c r="I345" s="384"/>
      <c r="J345" s="384"/>
      <c r="K345" s="384"/>
      <c r="L345" s="384"/>
      <c r="M345" s="384"/>
      <c r="N345" s="384"/>
      <c r="O345" s="385"/>
    </row>
    <row r="346" spans="1:15" ht="30" customHeight="1" x14ac:dyDescent="0.2">
      <c r="A346" s="145" t="s">
        <v>292</v>
      </c>
      <c r="B346" s="380" t="s">
        <v>433</v>
      </c>
      <c r="C346" s="410"/>
      <c r="D346" s="410"/>
      <c r="E346" s="410"/>
      <c r="F346" s="410"/>
      <c r="G346" s="410"/>
      <c r="H346" s="410"/>
      <c r="I346" s="410"/>
      <c r="J346" s="411"/>
      <c r="K346" s="173">
        <v>5</v>
      </c>
      <c r="L346" s="116"/>
      <c r="M346" s="116"/>
      <c r="N346" s="174"/>
      <c r="O346" s="114"/>
    </row>
    <row r="347" spans="1:15" ht="30" customHeight="1" x14ac:dyDescent="0.2">
      <c r="A347" s="118"/>
      <c r="B347" s="383"/>
      <c r="C347" s="384"/>
      <c r="D347" s="384"/>
      <c r="E347" s="384"/>
      <c r="F347" s="384"/>
      <c r="G347" s="384"/>
      <c r="H347" s="384"/>
      <c r="I347" s="384"/>
      <c r="J347" s="384"/>
      <c r="K347" s="384"/>
      <c r="L347" s="384"/>
      <c r="M347" s="384"/>
      <c r="N347" s="384"/>
      <c r="O347" s="385"/>
    </row>
    <row r="348" spans="1:15" ht="30" customHeight="1" x14ac:dyDescent="0.2">
      <c r="A348" s="515" t="s">
        <v>267</v>
      </c>
      <c r="B348" s="515"/>
      <c r="C348" s="515"/>
      <c r="D348" s="515"/>
      <c r="E348" s="515"/>
      <c r="F348" s="515"/>
      <c r="G348" s="515"/>
      <c r="H348" s="515"/>
      <c r="I348" s="515"/>
      <c r="J348" s="515"/>
      <c r="K348" s="515"/>
      <c r="L348" s="515"/>
      <c r="M348" s="515"/>
      <c r="N348" s="515"/>
      <c r="O348" s="515"/>
    </row>
    <row r="349" spans="1:15" ht="14.25" x14ac:dyDescent="0.2">
      <c r="A349" s="392" t="s">
        <v>27</v>
      </c>
      <c r="B349" s="393"/>
      <c r="C349" s="393"/>
      <c r="D349" s="393"/>
      <c r="E349" s="393"/>
      <c r="F349" s="393"/>
      <c r="G349" s="393"/>
      <c r="H349" s="393"/>
      <c r="I349" s="393"/>
      <c r="J349" s="394"/>
      <c r="K349" s="128" t="s">
        <v>26</v>
      </c>
      <c r="L349" s="129" t="s">
        <v>9</v>
      </c>
      <c r="M349" s="129" t="s">
        <v>25</v>
      </c>
      <c r="N349" s="129" t="s">
        <v>24</v>
      </c>
      <c r="O349" s="129" t="s">
        <v>23</v>
      </c>
    </row>
    <row r="350" spans="1:15" ht="45" customHeight="1" x14ac:dyDescent="0.2">
      <c r="A350" s="148" t="s">
        <v>293</v>
      </c>
      <c r="B350" s="380" t="s">
        <v>434</v>
      </c>
      <c r="C350" s="410"/>
      <c r="D350" s="410"/>
      <c r="E350" s="410"/>
      <c r="F350" s="410"/>
      <c r="G350" s="410"/>
      <c r="H350" s="410"/>
      <c r="I350" s="410"/>
      <c r="J350" s="411"/>
      <c r="K350" s="175">
        <v>10</v>
      </c>
      <c r="L350" s="116"/>
      <c r="M350" s="116"/>
      <c r="N350" s="174"/>
      <c r="O350" s="114" t="s">
        <v>30</v>
      </c>
    </row>
    <row r="351" spans="1:15" ht="30" customHeight="1" x14ac:dyDescent="0.2">
      <c r="A351" s="118"/>
      <c r="B351" s="383"/>
      <c r="C351" s="384"/>
      <c r="D351" s="384"/>
      <c r="E351" s="384"/>
      <c r="F351" s="384"/>
      <c r="G351" s="384"/>
      <c r="H351" s="384"/>
      <c r="I351" s="384"/>
      <c r="J351" s="384"/>
      <c r="K351" s="384"/>
      <c r="L351" s="384"/>
      <c r="M351" s="384"/>
      <c r="N351" s="384"/>
      <c r="O351" s="385"/>
    </row>
    <row r="352" spans="1:15" ht="12.75" x14ac:dyDescent="0.2">
      <c r="A352" s="418"/>
      <c r="B352" s="418"/>
      <c r="C352" s="418"/>
      <c r="D352" s="418"/>
      <c r="E352" s="418"/>
      <c r="F352" s="418"/>
      <c r="G352" s="418"/>
      <c r="H352" s="418"/>
      <c r="I352" s="418"/>
      <c r="J352" s="418"/>
      <c r="K352" s="418"/>
      <c r="L352" s="418"/>
      <c r="M352" s="418"/>
      <c r="N352" s="418"/>
      <c r="O352" s="418"/>
    </row>
    <row r="353" spans="1:26" x14ac:dyDescent="0.2">
      <c r="A353" s="431" t="s">
        <v>375</v>
      </c>
      <c r="B353" s="432"/>
      <c r="C353" s="432"/>
      <c r="D353" s="433"/>
      <c r="E353" s="433"/>
      <c r="F353" s="433"/>
      <c r="G353" s="433"/>
      <c r="H353" s="433"/>
      <c r="I353" s="433"/>
      <c r="J353" s="433"/>
      <c r="K353" s="433"/>
      <c r="L353" s="433"/>
      <c r="M353" s="433"/>
      <c r="N353" s="433"/>
      <c r="O353" s="434"/>
    </row>
    <row r="354" spans="1:26" ht="60" customHeight="1" x14ac:dyDescent="0.2">
      <c r="A354" s="419"/>
      <c r="B354" s="420"/>
      <c r="C354" s="420"/>
      <c r="D354" s="420"/>
      <c r="E354" s="420"/>
      <c r="F354" s="420"/>
      <c r="G354" s="420"/>
      <c r="H354" s="420"/>
      <c r="I354" s="420"/>
      <c r="J354" s="420"/>
      <c r="K354" s="420"/>
      <c r="L354" s="420"/>
      <c r="M354" s="420"/>
      <c r="N354" s="420"/>
      <c r="O354" s="421"/>
    </row>
    <row r="355" spans="1:26" ht="60" customHeight="1" x14ac:dyDescent="0.2">
      <c r="A355" s="419"/>
      <c r="B355" s="420"/>
      <c r="C355" s="420"/>
      <c r="D355" s="420"/>
      <c r="E355" s="420"/>
      <c r="F355" s="420"/>
      <c r="G355" s="420"/>
      <c r="H355" s="420"/>
      <c r="I355" s="420"/>
      <c r="J355" s="420"/>
      <c r="K355" s="420"/>
      <c r="L355" s="420"/>
      <c r="M355" s="420"/>
      <c r="N355" s="420"/>
      <c r="O355" s="421"/>
    </row>
    <row r="356" spans="1:26" ht="60" customHeight="1" x14ac:dyDescent="0.2">
      <c r="A356" s="419"/>
      <c r="B356" s="420"/>
      <c r="C356" s="420"/>
      <c r="D356" s="420"/>
      <c r="E356" s="420"/>
      <c r="F356" s="420"/>
      <c r="G356" s="420"/>
      <c r="H356" s="420"/>
      <c r="I356" s="420"/>
      <c r="J356" s="420"/>
      <c r="K356" s="420"/>
      <c r="L356" s="420"/>
      <c r="M356" s="420"/>
      <c r="N356" s="420"/>
      <c r="O356" s="421"/>
    </row>
    <row r="357" spans="1:26" ht="60" customHeight="1" x14ac:dyDescent="0.2">
      <c r="A357" s="435"/>
      <c r="B357" s="435"/>
      <c r="C357" s="435"/>
      <c r="D357" s="435"/>
      <c r="E357" s="435"/>
      <c r="F357" s="435"/>
      <c r="G357" s="435"/>
      <c r="H357" s="435"/>
      <c r="I357" s="435"/>
      <c r="J357" s="435"/>
      <c r="K357" s="435"/>
      <c r="L357" s="435"/>
      <c r="M357" s="435"/>
      <c r="N357" s="435"/>
      <c r="O357" s="435"/>
    </row>
    <row r="358" spans="1:26" ht="60" customHeight="1" x14ac:dyDescent="0.2">
      <c r="A358" s="419"/>
      <c r="B358" s="420"/>
      <c r="C358" s="420"/>
      <c r="D358" s="420"/>
      <c r="E358" s="420"/>
      <c r="F358" s="420"/>
      <c r="G358" s="420"/>
      <c r="H358" s="420"/>
      <c r="I358" s="420"/>
      <c r="J358" s="420"/>
      <c r="K358" s="420"/>
      <c r="L358" s="420"/>
      <c r="M358" s="420"/>
      <c r="N358" s="420"/>
      <c r="O358" s="421"/>
    </row>
    <row r="359" spans="1:26" ht="60" customHeight="1" x14ac:dyDescent="0.2">
      <c r="A359" s="419" t="s">
        <v>408</v>
      </c>
      <c r="B359" s="420"/>
      <c r="C359" s="420"/>
      <c r="D359" s="420"/>
      <c r="E359" s="420"/>
      <c r="F359" s="420"/>
      <c r="G359" s="420"/>
      <c r="H359" s="420"/>
      <c r="I359" s="420"/>
      <c r="J359" s="420"/>
      <c r="K359" s="420"/>
      <c r="L359" s="420"/>
      <c r="M359" s="420"/>
      <c r="N359" s="420"/>
      <c r="O359" s="421"/>
    </row>
    <row r="360" spans="1:26" ht="60" customHeight="1" x14ac:dyDescent="0.2">
      <c r="A360" s="419" t="s">
        <v>408</v>
      </c>
      <c r="B360" s="420"/>
      <c r="C360" s="420"/>
      <c r="D360" s="420"/>
      <c r="E360" s="420"/>
      <c r="F360" s="420"/>
      <c r="G360" s="420"/>
      <c r="H360" s="420"/>
      <c r="I360" s="420"/>
      <c r="J360" s="420"/>
      <c r="K360" s="420"/>
      <c r="L360" s="420"/>
      <c r="M360" s="420"/>
      <c r="N360" s="420"/>
      <c r="O360" s="421"/>
    </row>
    <row r="361" spans="1:26" ht="60" customHeight="1" x14ac:dyDescent="0.2">
      <c r="A361" s="435" t="s">
        <v>408</v>
      </c>
      <c r="B361" s="435"/>
      <c r="C361" s="435"/>
      <c r="D361" s="435"/>
      <c r="E361" s="435"/>
      <c r="F361" s="435"/>
      <c r="G361" s="435"/>
      <c r="H361" s="435"/>
      <c r="I361" s="435"/>
      <c r="J361" s="435"/>
      <c r="K361" s="435"/>
      <c r="L361" s="435"/>
      <c r="M361" s="435"/>
      <c r="N361" s="435"/>
      <c r="O361" s="435"/>
    </row>
    <row r="362" spans="1:26" ht="12.75" x14ac:dyDescent="0.2">
      <c r="A362" s="142"/>
      <c r="B362" s="142"/>
      <c r="C362" s="142"/>
      <c r="D362" s="142"/>
      <c r="E362" s="142"/>
      <c r="F362" s="142"/>
      <c r="G362" s="142"/>
      <c r="H362" s="142"/>
      <c r="I362" s="142"/>
      <c r="J362" s="142"/>
      <c r="K362" s="142"/>
      <c r="L362" s="142"/>
      <c r="M362" s="142"/>
      <c r="N362" s="142"/>
      <c r="O362" s="142"/>
    </row>
    <row r="363" spans="1:26" ht="12.75" x14ac:dyDescent="0.2">
      <c r="A363" s="142"/>
      <c r="B363" s="142"/>
      <c r="C363" s="142"/>
      <c r="D363" s="142"/>
      <c r="E363" s="142"/>
      <c r="F363" s="142"/>
      <c r="G363" s="142"/>
      <c r="H363" s="142"/>
      <c r="I363" s="142"/>
      <c r="J363" s="142"/>
      <c r="K363" s="142"/>
      <c r="L363" s="142"/>
      <c r="M363" s="142"/>
      <c r="N363" s="142"/>
      <c r="O363" s="142"/>
    </row>
    <row r="364" spans="1:26" ht="30" customHeight="1" x14ac:dyDescent="0.2">
      <c r="A364" s="517" t="s">
        <v>2</v>
      </c>
      <c r="B364" s="518"/>
      <c r="C364" s="518"/>
      <c r="D364" s="518"/>
      <c r="E364" s="518"/>
      <c r="F364" s="518"/>
      <c r="G364" s="518"/>
      <c r="H364" s="518"/>
      <c r="I364" s="518"/>
      <c r="J364" s="518"/>
      <c r="K364" s="518"/>
      <c r="L364" s="518"/>
      <c r="M364" s="518"/>
      <c r="N364" s="518"/>
      <c r="O364" s="518"/>
    </row>
    <row r="365" spans="1:26" ht="30" customHeight="1" x14ac:dyDescent="0.25">
      <c r="A365" s="376" t="s">
        <v>130</v>
      </c>
      <c r="B365" s="376"/>
      <c r="C365" s="376"/>
      <c r="D365" s="376"/>
      <c r="E365" s="376"/>
      <c r="F365" s="376"/>
      <c r="G365" s="376"/>
      <c r="H365" s="376"/>
      <c r="I365" s="376"/>
      <c r="J365" s="376"/>
      <c r="K365" s="376"/>
      <c r="L365" s="376"/>
      <c r="M365" s="376"/>
      <c r="N365" s="376"/>
      <c r="O365" s="376"/>
      <c r="R365" s="120" t="s">
        <v>217</v>
      </c>
      <c r="S365" s="121" t="s">
        <v>523</v>
      </c>
      <c r="T365" s="122" t="s">
        <v>524</v>
      </c>
      <c r="U365" s="123" t="s">
        <v>525</v>
      </c>
      <c r="V365" s="124" t="s">
        <v>526</v>
      </c>
      <c r="W365" s="125" t="s">
        <v>522</v>
      </c>
      <c r="X365" s="126" t="s">
        <v>527</v>
      </c>
      <c r="Y365" s="127" t="s">
        <v>528</v>
      </c>
      <c r="Z365" s="279" t="s">
        <v>651</v>
      </c>
    </row>
    <row r="366" spans="1:26" ht="15" customHeight="1" x14ac:dyDescent="0.2">
      <c r="A366" s="501" t="s">
        <v>27</v>
      </c>
      <c r="B366" s="501"/>
      <c r="C366" s="501"/>
      <c r="D366" s="501"/>
      <c r="E366" s="501"/>
      <c r="F366" s="501"/>
      <c r="G366" s="501"/>
      <c r="H366" s="501"/>
      <c r="I366" s="501"/>
      <c r="J366" s="501"/>
      <c r="K366" s="128" t="s">
        <v>26</v>
      </c>
      <c r="L366" s="129" t="s">
        <v>9</v>
      </c>
      <c r="M366" s="129" t="s">
        <v>25</v>
      </c>
      <c r="N366" s="129" t="s">
        <v>24</v>
      </c>
      <c r="O366" s="129" t="s">
        <v>23</v>
      </c>
    </row>
    <row r="367" spans="1:26" ht="30" customHeight="1" x14ac:dyDescent="0.2">
      <c r="A367" s="171" t="s">
        <v>131</v>
      </c>
      <c r="B367" s="505" t="s">
        <v>435</v>
      </c>
      <c r="C367" s="505"/>
      <c r="D367" s="505"/>
      <c r="E367" s="505"/>
      <c r="F367" s="505"/>
      <c r="G367" s="505"/>
      <c r="H367" s="505"/>
      <c r="I367" s="505"/>
      <c r="J367" s="505"/>
      <c r="K367" s="176">
        <v>5</v>
      </c>
      <c r="L367" s="116">
        <v>5</v>
      </c>
      <c r="M367" s="116"/>
      <c r="N367" s="177"/>
      <c r="O367" s="176"/>
    </row>
    <row r="368" spans="1:26" ht="30" customHeight="1" x14ac:dyDescent="0.2">
      <c r="A368" s="118"/>
      <c r="B368" s="383"/>
      <c r="C368" s="384"/>
      <c r="D368" s="384"/>
      <c r="E368" s="384"/>
      <c r="F368" s="384"/>
      <c r="G368" s="384"/>
      <c r="H368" s="384"/>
      <c r="I368" s="384"/>
      <c r="J368" s="384"/>
      <c r="K368" s="384"/>
      <c r="L368" s="384"/>
      <c r="M368" s="384"/>
      <c r="N368" s="384"/>
      <c r="O368" s="385"/>
    </row>
    <row r="369" spans="1:15" ht="30" customHeight="1" x14ac:dyDescent="0.2">
      <c r="A369" s="171" t="s">
        <v>132</v>
      </c>
      <c r="B369" s="505" t="s">
        <v>436</v>
      </c>
      <c r="C369" s="505"/>
      <c r="D369" s="505"/>
      <c r="E369" s="505"/>
      <c r="F369" s="505"/>
      <c r="G369" s="505"/>
      <c r="H369" s="505"/>
      <c r="I369" s="505"/>
      <c r="J369" s="505"/>
      <c r="K369" s="176">
        <v>5</v>
      </c>
      <c r="L369" s="116">
        <v>5</v>
      </c>
      <c r="M369" s="116"/>
      <c r="N369" s="116"/>
      <c r="O369" s="176" t="s">
        <v>264</v>
      </c>
    </row>
    <row r="370" spans="1:15" ht="30" customHeight="1" x14ac:dyDescent="0.2">
      <c r="A370" s="118"/>
      <c r="B370" s="449" t="s">
        <v>752</v>
      </c>
      <c r="C370" s="384"/>
      <c r="D370" s="384"/>
      <c r="E370" s="384"/>
      <c r="F370" s="384"/>
      <c r="G370" s="384"/>
      <c r="H370" s="384"/>
      <c r="I370" s="384"/>
      <c r="J370" s="384"/>
      <c r="K370" s="384"/>
      <c r="L370" s="384"/>
      <c r="M370" s="384"/>
      <c r="N370" s="384"/>
      <c r="O370" s="385"/>
    </row>
    <row r="371" spans="1:15" ht="45" customHeight="1" x14ac:dyDescent="0.2">
      <c r="A371" s="171" t="s">
        <v>133</v>
      </c>
      <c r="B371" s="505" t="s">
        <v>437</v>
      </c>
      <c r="C371" s="505"/>
      <c r="D371" s="505"/>
      <c r="E371" s="505"/>
      <c r="F371" s="505"/>
      <c r="G371" s="505"/>
      <c r="H371" s="505"/>
      <c r="I371" s="505"/>
      <c r="J371" s="505"/>
      <c r="K371" s="176">
        <v>10</v>
      </c>
      <c r="L371" s="116">
        <v>10</v>
      </c>
      <c r="M371" s="116"/>
      <c r="N371" s="177"/>
      <c r="O371" s="176"/>
    </row>
    <row r="372" spans="1:15" ht="30" customHeight="1" x14ac:dyDescent="0.2">
      <c r="A372" s="118"/>
      <c r="B372" s="383"/>
      <c r="C372" s="384"/>
      <c r="D372" s="384"/>
      <c r="E372" s="384"/>
      <c r="F372" s="384"/>
      <c r="G372" s="384"/>
      <c r="H372" s="384"/>
      <c r="I372" s="384"/>
      <c r="J372" s="384"/>
      <c r="K372" s="384"/>
      <c r="L372" s="384"/>
      <c r="M372" s="384"/>
      <c r="N372" s="384"/>
      <c r="O372" s="385"/>
    </row>
    <row r="373" spans="1:15" ht="15" customHeight="1" x14ac:dyDescent="0.2">
      <c r="A373" s="171" t="s">
        <v>134</v>
      </c>
      <c r="B373" s="509" t="s">
        <v>438</v>
      </c>
      <c r="C373" s="509"/>
      <c r="D373" s="509"/>
      <c r="E373" s="509"/>
      <c r="F373" s="509"/>
      <c r="G373" s="509"/>
      <c r="H373" s="509"/>
      <c r="I373" s="509"/>
      <c r="J373" s="509"/>
      <c r="K373" s="176">
        <v>5</v>
      </c>
      <c r="L373" s="116">
        <v>5</v>
      </c>
      <c r="M373" s="116"/>
      <c r="N373" s="178"/>
      <c r="O373" s="179"/>
    </row>
    <row r="374" spans="1:15" ht="30" customHeight="1" x14ac:dyDescent="0.2">
      <c r="A374" s="118"/>
      <c r="B374" s="383"/>
      <c r="C374" s="384"/>
      <c r="D374" s="384"/>
      <c r="E374" s="384"/>
      <c r="F374" s="384"/>
      <c r="G374" s="384"/>
      <c r="H374" s="384"/>
      <c r="I374" s="384"/>
      <c r="J374" s="384"/>
      <c r="K374" s="384"/>
      <c r="L374" s="384"/>
      <c r="M374" s="384"/>
      <c r="N374" s="384"/>
      <c r="O374" s="385"/>
    </row>
    <row r="375" spans="1:15" ht="30" customHeight="1" x14ac:dyDescent="0.2">
      <c r="A375" s="171" t="s">
        <v>135</v>
      </c>
      <c r="B375" s="505" t="s">
        <v>439</v>
      </c>
      <c r="C375" s="505"/>
      <c r="D375" s="505"/>
      <c r="E375" s="505"/>
      <c r="F375" s="505"/>
      <c r="G375" s="505"/>
      <c r="H375" s="505"/>
      <c r="I375" s="505"/>
      <c r="J375" s="505"/>
      <c r="K375" s="176">
        <v>5</v>
      </c>
      <c r="L375" s="116">
        <v>5</v>
      </c>
      <c r="M375" s="116"/>
      <c r="N375" s="177"/>
      <c r="O375" s="176"/>
    </row>
    <row r="376" spans="1:15" ht="30" customHeight="1" x14ac:dyDescent="0.2">
      <c r="A376" s="118"/>
      <c r="B376" s="383"/>
      <c r="C376" s="384"/>
      <c r="D376" s="384"/>
      <c r="E376" s="384"/>
      <c r="F376" s="384"/>
      <c r="G376" s="384"/>
      <c r="H376" s="384"/>
      <c r="I376" s="384"/>
      <c r="J376" s="384"/>
      <c r="K376" s="384"/>
      <c r="L376" s="384"/>
      <c r="M376" s="384"/>
      <c r="N376" s="384"/>
      <c r="O376" s="385"/>
    </row>
    <row r="377" spans="1:15" ht="45" customHeight="1" x14ac:dyDescent="0.2">
      <c r="A377" s="171" t="s">
        <v>136</v>
      </c>
      <c r="B377" s="505" t="s">
        <v>440</v>
      </c>
      <c r="C377" s="505"/>
      <c r="D377" s="505"/>
      <c r="E377" s="505"/>
      <c r="F377" s="505"/>
      <c r="G377" s="505"/>
      <c r="H377" s="505"/>
      <c r="I377" s="505"/>
      <c r="J377" s="505"/>
      <c r="K377" s="176">
        <v>10</v>
      </c>
      <c r="L377" s="116">
        <v>10</v>
      </c>
      <c r="M377" s="116"/>
      <c r="N377" s="177"/>
      <c r="O377" s="176"/>
    </row>
    <row r="378" spans="1:15" ht="30" customHeight="1" x14ac:dyDescent="0.2">
      <c r="A378" s="118"/>
      <c r="B378" s="383"/>
      <c r="C378" s="384"/>
      <c r="D378" s="384"/>
      <c r="E378" s="384"/>
      <c r="F378" s="384"/>
      <c r="G378" s="384"/>
      <c r="H378" s="384"/>
      <c r="I378" s="384"/>
      <c r="J378" s="384"/>
      <c r="K378" s="384"/>
      <c r="L378" s="384"/>
      <c r="M378" s="384"/>
      <c r="N378" s="384"/>
      <c r="O378" s="385"/>
    </row>
    <row r="379" spans="1:15" ht="45" customHeight="1" x14ac:dyDescent="0.2">
      <c r="A379" s="171" t="s">
        <v>137</v>
      </c>
      <c r="B379" s="505" t="s">
        <v>441</v>
      </c>
      <c r="C379" s="505"/>
      <c r="D379" s="505"/>
      <c r="E379" s="505"/>
      <c r="F379" s="505"/>
      <c r="G379" s="505"/>
      <c r="H379" s="505"/>
      <c r="I379" s="505"/>
      <c r="J379" s="505"/>
      <c r="K379" s="176">
        <v>15</v>
      </c>
      <c r="L379" s="116"/>
      <c r="M379" s="116"/>
      <c r="N379" s="116">
        <v>15</v>
      </c>
      <c r="O379" s="176" t="s">
        <v>265</v>
      </c>
    </row>
    <row r="380" spans="1:15" ht="30" customHeight="1" x14ac:dyDescent="0.2">
      <c r="A380" s="118"/>
      <c r="B380" s="383" t="s">
        <v>742</v>
      </c>
      <c r="C380" s="384"/>
      <c r="D380" s="384"/>
      <c r="E380" s="384"/>
      <c r="F380" s="384"/>
      <c r="G380" s="384"/>
      <c r="H380" s="384"/>
      <c r="I380" s="384"/>
      <c r="J380" s="384"/>
      <c r="K380" s="384"/>
      <c r="L380" s="384"/>
      <c r="M380" s="384"/>
      <c r="N380" s="384"/>
      <c r="O380" s="385"/>
    </row>
    <row r="381" spans="1:15" ht="45" customHeight="1" x14ac:dyDescent="0.2">
      <c r="A381" s="171" t="s">
        <v>139</v>
      </c>
      <c r="B381" s="505" t="s">
        <v>442</v>
      </c>
      <c r="C381" s="505"/>
      <c r="D381" s="505"/>
      <c r="E381" s="505"/>
      <c r="F381" s="505"/>
      <c r="G381" s="505"/>
      <c r="H381" s="505"/>
      <c r="I381" s="505"/>
      <c r="J381" s="505"/>
      <c r="K381" s="176">
        <v>10</v>
      </c>
      <c r="L381" s="116"/>
      <c r="M381" s="116"/>
      <c r="N381" s="116">
        <v>10</v>
      </c>
      <c r="O381" s="176"/>
    </row>
    <row r="382" spans="1:15" ht="30" customHeight="1" x14ac:dyDescent="0.2">
      <c r="A382" s="118"/>
      <c r="B382" s="383" t="s">
        <v>743</v>
      </c>
      <c r="C382" s="384"/>
      <c r="D382" s="384"/>
      <c r="E382" s="384"/>
      <c r="F382" s="384"/>
      <c r="G382" s="384"/>
      <c r="H382" s="384"/>
      <c r="I382" s="384"/>
      <c r="J382" s="384"/>
      <c r="K382" s="384"/>
      <c r="L382" s="384"/>
      <c r="M382" s="384"/>
      <c r="N382" s="384"/>
      <c r="O382" s="385"/>
    </row>
    <row r="383" spans="1:15" ht="45" customHeight="1" x14ac:dyDescent="0.2">
      <c r="A383" s="171" t="s">
        <v>140</v>
      </c>
      <c r="B383" s="505" t="s">
        <v>443</v>
      </c>
      <c r="C383" s="505"/>
      <c r="D383" s="505"/>
      <c r="E383" s="505"/>
      <c r="F383" s="505"/>
      <c r="G383" s="505"/>
      <c r="H383" s="505"/>
      <c r="I383" s="505"/>
      <c r="J383" s="505"/>
      <c r="K383" s="176">
        <v>5</v>
      </c>
      <c r="L383" s="116"/>
      <c r="M383" s="116"/>
      <c r="N383" s="116">
        <v>5</v>
      </c>
      <c r="O383" s="176"/>
    </row>
    <row r="384" spans="1:15" ht="30" customHeight="1" x14ac:dyDescent="0.2">
      <c r="A384" s="118"/>
      <c r="B384" s="383" t="s">
        <v>743</v>
      </c>
      <c r="C384" s="384"/>
      <c r="D384" s="384"/>
      <c r="E384" s="384"/>
      <c r="F384" s="384"/>
      <c r="G384" s="384"/>
      <c r="H384" s="384"/>
      <c r="I384" s="384"/>
      <c r="J384" s="384"/>
      <c r="K384" s="384"/>
      <c r="L384" s="384"/>
      <c r="M384" s="384"/>
      <c r="N384" s="384"/>
      <c r="O384" s="385"/>
    </row>
    <row r="385" spans="1:15" ht="45" customHeight="1" x14ac:dyDescent="0.2">
      <c r="A385" s="171" t="s">
        <v>141</v>
      </c>
      <c r="B385" s="505" t="s">
        <v>444</v>
      </c>
      <c r="C385" s="505"/>
      <c r="D385" s="505"/>
      <c r="E385" s="505"/>
      <c r="F385" s="505"/>
      <c r="G385" s="505"/>
      <c r="H385" s="505"/>
      <c r="I385" s="505"/>
      <c r="J385" s="505"/>
      <c r="K385" s="176">
        <v>10</v>
      </c>
      <c r="L385" s="116"/>
      <c r="M385" s="116">
        <v>10</v>
      </c>
      <c r="N385" s="116"/>
      <c r="O385" s="176"/>
    </row>
    <row r="386" spans="1:15" ht="30" customHeight="1" x14ac:dyDescent="0.2">
      <c r="A386" s="118"/>
      <c r="B386" s="383" t="s">
        <v>744</v>
      </c>
      <c r="C386" s="384"/>
      <c r="D386" s="384"/>
      <c r="E386" s="384"/>
      <c r="F386" s="384"/>
      <c r="G386" s="384"/>
      <c r="H386" s="384"/>
      <c r="I386" s="384"/>
      <c r="J386" s="384"/>
      <c r="K386" s="384"/>
      <c r="L386" s="384"/>
      <c r="M386" s="384"/>
      <c r="N386" s="384"/>
      <c r="O386" s="385"/>
    </row>
    <row r="387" spans="1:15" ht="15" customHeight="1" x14ac:dyDescent="0.2">
      <c r="A387" s="501" t="s">
        <v>27</v>
      </c>
      <c r="B387" s="501"/>
      <c r="C387" s="501"/>
      <c r="D387" s="501"/>
      <c r="E387" s="501"/>
      <c r="F387" s="501"/>
      <c r="G387" s="501"/>
      <c r="H387" s="501"/>
      <c r="I387" s="501"/>
      <c r="J387" s="501"/>
      <c r="K387" s="128" t="s">
        <v>26</v>
      </c>
      <c r="L387" s="129" t="s">
        <v>9</v>
      </c>
      <c r="M387" s="129" t="s">
        <v>25</v>
      </c>
      <c r="N387" s="129" t="s">
        <v>24</v>
      </c>
      <c r="O387" s="129" t="s">
        <v>23</v>
      </c>
    </row>
    <row r="388" spans="1:15" ht="45" customHeight="1" x14ac:dyDescent="0.2">
      <c r="A388" s="171" t="s">
        <v>142</v>
      </c>
      <c r="B388" s="505" t="s">
        <v>445</v>
      </c>
      <c r="C388" s="505"/>
      <c r="D388" s="505"/>
      <c r="E388" s="505"/>
      <c r="F388" s="505"/>
      <c r="G388" s="505"/>
      <c r="H388" s="505"/>
      <c r="I388" s="505"/>
      <c r="J388" s="505"/>
      <c r="K388" s="176">
        <v>10</v>
      </c>
      <c r="L388" s="116">
        <v>10</v>
      </c>
      <c r="M388" s="116"/>
      <c r="N388" s="116"/>
      <c r="O388" s="176"/>
    </row>
    <row r="389" spans="1:15" ht="30" customHeight="1" x14ac:dyDescent="0.2">
      <c r="A389" s="118"/>
      <c r="B389" s="383"/>
      <c r="C389" s="384"/>
      <c r="D389" s="384"/>
      <c r="E389" s="384"/>
      <c r="F389" s="384"/>
      <c r="G389" s="384"/>
      <c r="H389" s="384"/>
      <c r="I389" s="384"/>
      <c r="J389" s="384"/>
      <c r="K389" s="384"/>
      <c r="L389" s="384"/>
      <c r="M389" s="384"/>
      <c r="N389" s="384"/>
      <c r="O389" s="385"/>
    </row>
    <row r="390" spans="1:15" ht="45" customHeight="1" x14ac:dyDescent="0.2">
      <c r="A390" s="171" t="s">
        <v>143</v>
      </c>
      <c r="B390" s="505" t="s">
        <v>446</v>
      </c>
      <c r="C390" s="505"/>
      <c r="D390" s="505"/>
      <c r="E390" s="505"/>
      <c r="F390" s="505"/>
      <c r="G390" s="505"/>
      <c r="H390" s="505"/>
      <c r="I390" s="505"/>
      <c r="J390" s="505"/>
      <c r="K390" s="176">
        <v>5</v>
      </c>
      <c r="L390" s="116">
        <v>5</v>
      </c>
      <c r="M390" s="116"/>
      <c r="N390" s="116"/>
      <c r="O390" s="176" t="s">
        <v>30</v>
      </c>
    </row>
    <row r="391" spans="1:15" ht="30" customHeight="1" x14ac:dyDescent="0.2">
      <c r="A391" s="118"/>
      <c r="B391" s="383" t="s">
        <v>751</v>
      </c>
      <c r="C391" s="384"/>
      <c r="D391" s="384"/>
      <c r="E391" s="384"/>
      <c r="F391" s="384"/>
      <c r="G391" s="384"/>
      <c r="H391" s="384"/>
      <c r="I391" s="384"/>
      <c r="J391" s="384"/>
      <c r="K391" s="384"/>
      <c r="L391" s="384"/>
      <c r="M391" s="384"/>
      <c r="N391" s="384"/>
      <c r="O391" s="385"/>
    </row>
    <row r="392" spans="1:15" ht="30" customHeight="1" x14ac:dyDescent="0.2">
      <c r="A392" s="492" t="s">
        <v>138</v>
      </c>
      <c r="B392" s="492"/>
      <c r="C392" s="492"/>
      <c r="D392" s="492"/>
      <c r="E392" s="492"/>
      <c r="F392" s="492"/>
      <c r="G392" s="492"/>
      <c r="H392" s="492"/>
      <c r="I392" s="492"/>
      <c r="J392" s="492"/>
      <c r="K392" s="492"/>
      <c r="L392" s="492"/>
      <c r="M392" s="492"/>
      <c r="N392" s="492"/>
      <c r="O392" s="492"/>
    </row>
    <row r="393" spans="1:15" ht="15" customHeight="1" x14ac:dyDescent="0.2">
      <c r="A393" s="501" t="s">
        <v>27</v>
      </c>
      <c r="B393" s="501"/>
      <c r="C393" s="501"/>
      <c r="D393" s="501"/>
      <c r="E393" s="501"/>
      <c r="F393" s="501"/>
      <c r="G393" s="501"/>
      <c r="H393" s="501"/>
      <c r="I393" s="501"/>
      <c r="J393" s="501"/>
      <c r="K393" s="128" t="s">
        <v>26</v>
      </c>
      <c r="L393" s="129" t="s">
        <v>9</v>
      </c>
      <c r="M393" s="129" t="s">
        <v>25</v>
      </c>
      <c r="N393" s="129" t="s">
        <v>24</v>
      </c>
      <c r="O393" s="129" t="s">
        <v>23</v>
      </c>
    </row>
    <row r="394" spans="1:15" ht="30" customHeight="1" x14ac:dyDescent="0.2">
      <c r="A394" s="171" t="s">
        <v>144</v>
      </c>
      <c r="B394" s="505" t="s">
        <v>598</v>
      </c>
      <c r="C394" s="506"/>
      <c r="D394" s="506"/>
      <c r="E394" s="506"/>
      <c r="F394" s="506"/>
      <c r="G394" s="506"/>
      <c r="H394" s="506"/>
      <c r="I394" s="506"/>
      <c r="J394" s="506"/>
      <c r="K394" s="176">
        <v>10</v>
      </c>
      <c r="L394" s="116">
        <v>10</v>
      </c>
      <c r="M394" s="116"/>
      <c r="N394" s="116"/>
      <c r="O394" s="176" t="s">
        <v>30</v>
      </c>
    </row>
    <row r="395" spans="1:15" ht="30" customHeight="1" x14ac:dyDescent="0.2">
      <c r="A395" s="118"/>
      <c r="B395" s="383"/>
      <c r="C395" s="384"/>
      <c r="D395" s="384"/>
      <c r="E395" s="384"/>
      <c r="F395" s="384"/>
      <c r="G395" s="384"/>
      <c r="H395" s="384"/>
      <c r="I395" s="384"/>
      <c r="J395" s="384"/>
      <c r="K395" s="384"/>
      <c r="L395" s="384"/>
      <c r="M395" s="384"/>
      <c r="N395" s="384"/>
      <c r="O395" s="385"/>
    </row>
    <row r="396" spans="1:15" ht="30" customHeight="1" x14ac:dyDescent="0.2">
      <c r="A396" s="171" t="s">
        <v>145</v>
      </c>
      <c r="B396" s="505" t="s">
        <v>431</v>
      </c>
      <c r="C396" s="506"/>
      <c r="D396" s="506"/>
      <c r="E396" s="506"/>
      <c r="F396" s="506"/>
      <c r="G396" s="506"/>
      <c r="H396" s="506"/>
      <c r="I396" s="506"/>
      <c r="J396" s="506"/>
      <c r="K396" s="176">
        <v>10</v>
      </c>
      <c r="L396" s="116">
        <v>10</v>
      </c>
      <c r="M396" s="116"/>
      <c r="N396" s="116"/>
      <c r="O396" s="176" t="s">
        <v>30</v>
      </c>
    </row>
    <row r="397" spans="1:15" ht="30" customHeight="1" x14ac:dyDescent="0.2">
      <c r="A397" s="118"/>
      <c r="B397" s="383"/>
      <c r="C397" s="384"/>
      <c r="D397" s="384"/>
      <c r="E397" s="384"/>
      <c r="F397" s="384"/>
      <c r="G397" s="384"/>
      <c r="H397" s="384"/>
      <c r="I397" s="384"/>
      <c r="J397" s="384"/>
      <c r="K397" s="384"/>
      <c r="L397" s="384"/>
      <c r="M397" s="384"/>
      <c r="N397" s="384"/>
      <c r="O397" s="385"/>
    </row>
    <row r="398" spans="1:15" ht="30" customHeight="1" x14ac:dyDescent="0.2">
      <c r="A398" s="171" t="s">
        <v>146</v>
      </c>
      <c r="B398" s="505" t="s">
        <v>432</v>
      </c>
      <c r="C398" s="505"/>
      <c r="D398" s="505"/>
      <c r="E398" s="505"/>
      <c r="F398" s="505"/>
      <c r="G398" s="505"/>
      <c r="H398" s="505"/>
      <c r="I398" s="505"/>
      <c r="J398" s="505"/>
      <c r="K398" s="176">
        <v>5</v>
      </c>
      <c r="L398" s="116">
        <v>5</v>
      </c>
      <c r="M398" s="116"/>
      <c r="N398" s="116"/>
      <c r="O398" s="176" t="s">
        <v>264</v>
      </c>
    </row>
    <row r="399" spans="1:15" ht="30" customHeight="1" x14ac:dyDescent="0.2">
      <c r="A399" s="118"/>
      <c r="B399" s="383"/>
      <c r="C399" s="384"/>
      <c r="D399" s="384"/>
      <c r="E399" s="384"/>
      <c r="F399" s="384"/>
      <c r="G399" s="384"/>
      <c r="H399" s="384"/>
      <c r="I399" s="384"/>
      <c r="J399" s="384"/>
      <c r="K399" s="384"/>
      <c r="L399" s="384"/>
      <c r="M399" s="384"/>
      <c r="N399" s="384"/>
      <c r="O399" s="385"/>
    </row>
    <row r="400" spans="1:15" ht="30" customHeight="1" x14ac:dyDescent="0.2">
      <c r="A400" s="171" t="s">
        <v>147</v>
      </c>
      <c r="B400" s="505" t="s">
        <v>447</v>
      </c>
      <c r="C400" s="506"/>
      <c r="D400" s="506"/>
      <c r="E400" s="506"/>
      <c r="F400" s="506"/>
      <c r="G400" s="506"/>
      <c r="H400" s="506"/>
      <c r="I400" s="506"/>
      <c r="J400" s="506"/>
      <c r="K400" s="176">
        <v>5</v>
      </c>
      <c r="L400" s="116">
        <v>5</v>
      </c>
      <c r="M400" s="116"/>
      <c r="N400" s="116"/>
      <c r="O400" s="176"/>
    </row>
    <row r="401" spans="1:15" ht="30" customHeight="1" x14ac:dyDescent="0.2">
      <c r="A401" s="118"/>
      <c r="B401" s="383"/>
      <c r="C401" s="384"/>
      <c r="D401" s="384"/>
      <c r="E401" s="384"/>
      <c r="F401" s="384"/>
      <c r="G401" s="384"/>
      <c r="H401" s="384"/>
      <c r="I401" s="384"/>
      <c r="J401" s="384"/>
      <c r="K401" s="384"/>
      <c r="L401" s="384"/>
      <c r="M401" s="384"/>
      <c r="N401" s="384"/>
      <c r="O401" s="385"/>
    </row>
    <row r="402" spans="1:15" ht="30" customHeight="1" x14ac:dyDescent="0.2">
      <c r="A402" s="459" t="s">
        <v>273</v>
      </c>
      <c r="B402" s="519"/>
      <c r="C402" s="519"/>
      <c r="D402" s="519"/>
      <c r="E402" s="519"/>
      <c r="F402" s="519"/>
      <c r="G402" s="519"/>
      <c r="H402" s="519"/>
      <c r="I402" s="519"/>
      <c r="J402" s="519"/>
      <c r="K402" s="519"/>
      <c r="L402" s="519"/>
      <c r="M402" s="519"/>
      <c r="N402" s="519"/>
      <c r="O402" s="519"/>
    </row>
    <row r="403" spans="1:15" ht="15" customHeight="1" x14ac:dyDescent="0.2">
      <c r="A403" s="501" t="s">
        <v>27</v>
      </c>
      <c r="B403" s="501"/>
      <c r="C403" s="501"/>
      <c r="D403" s="501"/>
      <c r="E403" s="501"/>
      <c r="F403" s="501"/>
      <c r="G403" s="501"/>
      <c r="H403" s="501"/>
      <c r="I403" s="501"/>
      <c r="J403" s="501"/>
      <c r="K403" s="128" t="s">
        <v>26</v>
      </c>
      <c r="L403" s="129" t="s">
        <v>9</v>
      </c>
      <c r="M403" s="129" t="s">
        <v>25</v>
      </c>
      <c r="N403" s="129" t="s">
        <v>24</v>
      </c>
      <c r="O403" s="129" t="s">
        <v>23</v>
      </c>
    </row>
    <row r="404" spans="1:15" ht="32.25" customHeight="1" x14ac:dyDescent="0.2">
      <c r="A404" s="171" t="s">
        <v>148</v>
      </c>
      <c r="B404" s="505" t="s">
        <v>599</v>
      </c>
      <c r="C404" s="506"/>
      <c r="D404" s="506"/>
      <c r="E404" s="506"/>
      <c r="F404" s="506"/>
      <c r="G404" s="506"/>
      <c r="H404" s="506"/>
      <c r="I404" s="506"/>
      <c r="J404" s="506"/>
      <c r="K404" s="133">
        <v>15</v>
      </c>
      <c r="L404" s="116">
        <v>15</v>
      </c>
      <c r="M404" s="116"/>
      <c r="N404" s="116"/>
      <c r="O404" s="133" t="s">
        <v>264</v>
      </c>
    </row>
    <row r="405" spans="1:15" ht="30" customHeight="1" x14ac:dyDescent="0.2">
      <c r="A405" s="118"/>
      <c r="B405" s="383"/>
      <c r="C405" s="384"/>
      <c r="D405" s="384"/>
      <c r="E405" s="384"/>
      <c r="F405" s="384"/>
      <c r="G405" s="384"/>
      <c r="H405" s="384"/>
      <c r="I405" s="384"/>
      <c r="J405" s="384"/>
      <c r="K405" s="384"/>
      <c r="L405" s="384"/>
      <c r="M405" s="384"/>
      <c r="N405" s="384"/>
      <c r="O405" s="385"/>
    </row>
    <row r="406" spans="1:15" ht="30" customHeight="1" x14ac:dyDescent="0.2">
      <c r="A406" s="171" t="s">
        <v>150</v>
      </c>
      <c r="B406" s="505" t="s">
        <v>448</v>
      </c>
      <c r="C406" s="506"/>
      <c r="D406" s="506"/>
      <c r="E406" s="506"/>
      <c r="F406" s="506"/>
      <c r="G406" s="506"/>
      <c r="H406" s="506"/>
      <c r="I406" s="506"/>
      <c r="J406" s="506"/>
      <c r="K406" s="133">
        <v>10</v>
      </c>
      <c r="L406" s="116"/>
      <c r="M406" s="116"/>
      <c r="N406" s="116">
        <v>10</v>
      </c>
      <c r="O406" s="133" t="s">
        <v>264</v>
      </c>
    </row>
    <row r="407" spans="1:15" ht="30" customHeight="1" x14ac:dyDescent="0.2">
      <c r="A407" s="118"/>
      <c r="B407" s="383" t="s">
        <v>745</v>
      </c>
      <c r="C407" s="384"/>
      <c r="D407" s="384"/>
      <c r="E407" s="384"/>
      <c r="F407" s="384"/>
      <c r="G407" s="384"/>
      <c r="H407" s="384"/>
      <c r="I407" s="384"/>
      <c r="J407" s="384"/>
      <c r="K407" s="384"/>
      <c r="L407" s="384"/>
      <c r="M407" s="384"/>
      <c r="N407" s="384"/>
      <c r="O407" s="385"/>
    </row>
    <row r="408" spans="1:15" ht="30" customHeight="1" x14ac:dyDescent="0.2">
      <c r="A408" s="171" t="s">
        <v>151</v>
      </c>
      <c r="B408" s="505" t="s">
        <v>449</v>
      </c>
      <c r="C408" s="506"/>
      <c r="D408" s="506"/>
      <c r="E408" s="506"/>
      <c r="F408" s="506"/>
      <c r="G408" s="506"/>
      <c r="H408" s="506"/>
      <c r="I408" s="506"/>
      <c r="J408" s="506"/>
      <c r="K408" s="133">
        <v>5</v>
      </c>
      <c r="L408" s="116">
        <v>5</v>
      </c>
      <c r="M408" s="116"/>
      <c r="N408" s="116"/>
      <c r="O408" s="133" t="s">
        <v>30</v>
      </c>
    </row>
    <row r="409" spans="1:15" ht="30" customHeight="1" x14ac:dyDescent="0.2">
      <c r="A409" s="118"/>
      <c r="B409" s="383"/>
      <c r="C409" s="384"/>
      <c r="D409" s="384"/>
      <c r="E409" s="384"/>
      <c r="F409" s="384"/>
      <c r="G409" s="384"/>
      <c r="H409" s="384"/>
      <c r="I409" s="384"/>
      <c r="J409" s="384"/>
      <c r="K409" s="384"/>
      <c r="L409" s="384"/>
      <c r="M409" s="384"/>
      <c r="N409" s="384"/>
      <c r="O409" s="385"/>
    </row>
    <row r="410" spans="1:15" ht="30" customHeight="1" x14ac:dyDescent="0.2">
      <c r="A410" s="171" t="s">
        <v>152</v>
      </c>
      <c r="B410" s="505" t="s">
        <v>450</v>
      </c>
      <c r="C410" s="506"/>
      <c r="D410" s="506"/>
      <c r="E410" s="506"/>
      <c r="F410" s="506"/>
      <c r="G410" s="506"/>
      <c r="H410" s="506"/>
      <c r="I410" s="506"/>
      <c r="J410" s="506"/>
      <c r="K410" s="133">
        <v>5</v>
      </c>
      <c r="L410" s="116">
        <v>5</v>
      </c>
      <c r="M410" s="116"/>
      <c r="N410" s="116"/>
      <c r="O410" s="133" t="s">
        <v>30</v>
      </c>
    </row>
    <row r="411" spans="1:15" ht="30" customHeight="1" x14ac:dyDescent="0.2">
      <c r="A411" s="118"/>
      <c r="B411" s="383"/>
      <c r="C411" s="384"/>
      <c r="D411" s="384"/>
      <c r="E411" s="384"/>
      <c r="F411" s="384"/>
      <c r="G411" s="384"/>
      <c r="H411" s="384"/>
      <c r="I411" s="384"/>
      <c r="J411" s="384"/>
      <c r="K411" s="384"/>
      <c r="L411" s="384"/>
      <c r="M411" s="384"/>
      <c r="N411" s="384"/>
      <c r="O411" s="385"/>
    </row>
    <row r="412" spans="1:15" ht="30" customHeight="1" x14ac:dyDescent="0.2">
      <c r="A412" s="149"/>
      <c r="B412" s="150"/>
      <c r="C412" s="151"/>
      <c r="D412" s="151"/>
      <c r="E412" s="151"/>
      <c r="F412" s="151"/>
      <c r="G412" s="151"/>
      <c r="H412" s="151"/>
      <c r="I412" s="151"/>
      <c r="J412" s="151"/>
      <c r="K412" s="151"/>
      <c r="L412" s="151"/>
      <c r="M412" s="151"/>
      <c r="N412" s="151"/>
      <c r="O412" s="151"/>
    </row>
    <row r="413" spans="1:15" ht="15" customHeight="1" x14ac:dyDescent="0.2">
      <c r="A413" s="501" t="s">
        <v>27</v>
      </c>
      <c r="B413" s="501"/>
      <c r="C413" s="501"/>
      <c r="D413" s="501"/>
      <c r="E413" s="501"/>
      <c r="F413" s="501"/>
      <c r="G413" s="501"/>
      <c r="H413" s="501"/>
      <c r="I413" s="501"/>
      <c r="J413" s="501"/>
      <c r="K413" s="128" t="s">
        <v>26</v>
      </c>
      <c r="L413" s="129" t="s">
        <v>9</v>
      </c>
      <c r="M413" s="129" t="s">
        <v>25</v>
      </c>
      <c r="N413" s="129" t="s">
        <v>24</v>
      </c>
      <c r="O413" s="129" t="s">
        <v>23</v>
      </c>
    </row>
    <row r="414" spans="1:15" ht="30" customHeight="1" x14ac:dyDescent="0.2">
      <c r="A414" s="171" t="s">
        <v>153</v>
      </c>
      <c r="B414" s="505" t="s">
        <v>600</v>
      </c>
      <c r="C414" s="506"/>
      <c r="D414" s="506"/>
      <c r="E414" s="506"/>
      <c r="F414" s="506"/>
      <c r="G414" s="506"/>
      <c r="H414" s="506"/>
      <c r="I414" s="506"/>
      <c r="J414" s="506"/>
      <c r="K414" s="133">
        <v>10</v>
      </c>
      <c r="L414" s="116">
        <v>10</v>
      </c>
      <c r="M414" s="116"/>
      <c r="N414" s="116"/>
      <c r="O414" s="133"/>
    </row>
    <row r="415" spans="1:15" ht="30" customHeight="1" x14ac:dyDescent="0.2">
      <c r="A415" s="118"/>
      <c r="B415" s="383"/>
      <c r="C415" s="384"/>
      <c r="D415" s="384"/>
      <c r="E415" s="384"/>
      <c r="F415" s="384"/>
      <c r="G415" s="384"/>
      <c r="H415" s="384"/>
      <c r="I415" s="384"/>
      <c r="J415" s="384"/>
      <c r="K415" s="384"/>
      <c r="L415" s="384"/>
      <c r="M415" s="384"/>
      <c r="N415" s="384"/>
      <c r="O415" s="385"/>
    </row>
    <row r="416" spans="1:15" ht="30" customHeight="1" x14ac:dyDescent="0.2">
      <c r="A416" s="171" t="s">
        <v>274</v>
      </c>
      <c r="B416" s="505" t="s">
        <v>601</v>
      </c>
      <c r="C416" s="506"/>
      <c r="D416" s="506"/>
      <c r="E416" s="506"/>
      <c r="F416" s="506"/>
      <c r="G416" s="506"/>
      <c r="H416" s="506"/>
      <c r="I416" s="506"/>
      <c r="J416" s="506"/>
      <c r="K416" s="133">
        <v>10</v>
      </c>
      <c r="L416" s="116">
        <v>10</v>
      </c>
      <c r="M416" s="116"/>
      <c r="N416" s="116"/>
      <c r="O416" s="133" t="s">
        <v>30</v>
      </c>
    </row>
    <row r="417" spans="1:15" ht="30" customHeight="1" x14ac:dyDescent="0.2">
      <c r="A417" s="118"/>
      <c r="B417" s="383"/>
      <c r="C417" s="384"/>
      <c r="D417" s="384"/>
      <c r="E417" s="384"/>
      <c r="F417" s="384"/>
      <c r="G417" s="384"/>
      <c r="H417" s="384"/>
      <c r="I417" s="384"/>
      <c r="J417" s="384"/>
      <c r="K417" s="384"/>
      <c r="L417" s="384"/>
      <c r="M417" s="384"/>
      <c r="N417" s="384"/>
      <c r="O417" s="385"/>
    </row>
    <row r="418" spans="1:15" ht="30" customHeight="1" x14ac:dyDescent="0.2">
      <c r="A418" s="171" t="s">
        <v>275</v>
      </c>
      <c r="B418" s="505" t="s">
        <v>452</v>
      </c>
      <c r="C418" s="506"/>
      <c r="D418" s="506"/>
      <c r="E418" s="506"/>
      <c r="F418" s="506"/>
      <c r="G418" s="506"/>
      <c r="H418" s="506"/>
      <c r="I418" s="506"/>
      <c r="J418" s="506"/>
      <c r="K418" s="133">
        <v>10</v>
      </c>
      <c r="L418" s="116"/>
      <c r="M418" s="116"/>
      <c r="N418" s="116">
        <v>10</v>
      </c>
      <c r="O418" s="133"/>
    </row>
    <row r="419" spans="1:15" ht="30" customHeight="1" x14ac:dyDescent="0.2">
      <c r="A419" s="118"/>
      <c r="B419" s="383" t="s">
        <v>745</v>
      </c>
      <c r="C419" s="384"/>
      <c r="D419" s="384"/>
      <c r="E419" s="384"/>
      <c r="F419" s="384"/>
      <c r="G419" s="384"/>
      <c r="H419" s="384"/>
      <c r="I419" s="384"/>
      <c r="J419" s="384"/>
      <c r="K419" s="384"/>
      <c r="L419" s="384"/>
      <c r="M419" s="384"/>
      <c r="N419" s="384"/>
      <c r="O419" s="385"/>
    </row>
    <row r="420" spans="1:15" ht="30" customHeight="1" x14ac:dyDescent="0.2">
      <c r="A420" s="459" t="s">
        <v>219</v>
      </c>
      <c r="B420" s="519"/>
      <c r="C420" s="519"/>
      <c r="D420" s="519"/>
      <c r="E420" s="519"/>
      <c r="F420" s="519"/>
      <c r="G420" s="519"/>
      <c r="H420" s="519"/>
      <c r="I420" s="519"/>
      <c r="J420" s="519"/>
      <c r="K420" s="519"/>
      <c r="L420" s="519"/>
      <c r="M420" s="519"/>
      <c r="N420" s="519"/>
      <c r="O420" s="519"/>
    </row>
    <row r="421" spans="1:15" ht="15" customHeight="1" x14ac:dyDescent="0.2">
      <c r="A421" s="501" t="s">
        <v>27</v>
      </c>
      <c r="B421" s="501"/>
      <c r="C421" s="501"/>
      <c r="D421" s="501"/>
      <c r="E421" s="501"/>
      <c r="F421" s="501"/>
      <c r="G421" s="501"/>
      <c r="H421" s="501"/>
      <c r="I421" s="501"/>
      <c r="J421" s="501"/>
      <c r="K421" s="128" t="s">
        <v>26</v>
      </c>
      <c r="L421" s="129" t="s">
        <v>9</v>
      </c>
      <c r="M421" s="129" t="s">
        <v>25</v>
      </c>
      <c r="N421" s="129" t="s">
        <v>24</v>
      </c>
      <c r="O421" s="129" t="s">
        <v>23</v>
      </c>
    </row>
    <row r="422" spans="1:15" ht="45" customHeight="1" x14ac:dyDescent="0.2">
      <c r="A422" s="160" t="s">
        <v>276</v>
      </c>
      <c r="B422" s="505" t="s">
        <v>453</v>
      </c>
      <c r="C422" s="506"/>
      <c r="D422" s="506"/>
      <c r="E422" s="506"/>
      <c r="F422" s="506"/>
      <c r="G422" s="506"/>
      <c r="H422" s="506"/>
      <c r="I422" s="506"/>
      <c r="J422" s="506"/>
      <c r="K422" s="133">
        <v>10</v>
      </c>
      <c r="L422" s="116">
        <v>10</v>
      </c>
      <c r="M422" s="116"/>
      <c r="N422" s="113"/>
      <c r="O422" s="133" t="s">
        <v>265</v>
      </c>
    </row>
    <row r="423" spans="1:15" ht="30" customHeight="1" x14ac:dyDescent="0.2">
      <c r="A423" s="118"/>
      <c r="B423" s="383"/>
      <c r="C423" s="384"/>
      <c r="D423" s="384"/>
      <c r="E423" s="384"/>
      <c r="F423" s="384"/>
      <c r="G423" s="384"/>
      <c r="H423" s="384"/>
      <c r="I423" s="384"/>
      <c r="J423" s="384"/>
      <c r="K423" s="384"/>
      <c r="L423" s="384"/>
      <c r="M423" s="384"/>
      <c r="N423" s="384"/>
      <c r="O423" s="385"/>
    </row>
    <row r="424" spans="1:15" ht="30" customHeight="1" x14ac:dyDescent="0.2">
      <c r="A424" s="160" t="s">
        <v>277</v>
      </c>
      <c r="B424" s="505" t="s">
        <v>454</v>
      </c>
      <c r="C424" s="505"/>
      <c r="D424" s="505"/>
      <c r="E424" s="505"/>
      <c r="F424" s="505"/>
      <c r="G424" s="505"/>
      <c r="H424" s="505"/>
      <c r="I424" s="505"/>
      <c r="J424" s="505"/>
      <c r="K424" s="133">
        <v>10</v>
      </c>
      <c r="L424" s="116">
        <v>10</v>
      </c>
      <c r="M424" s="116"/>
      <c r="N424" s="113"/>
      <c r="O424" s="133" t="s">
        <v>265</v>
      </c>
    </row>
    <row r="425" spans="1:15" ht="30" customHeight="1" x14ac:dyDescent="0.2">
      <c r="A425" s="118"/>
      <c r="B425" s="383"/>
      <c r="C425" s="384"/>
      <c r="D425" s="384"/>
      <c r="E425" s="384"/>
      <c r="F425" s="384"/>
      <c r="G425" s="384"/>
      <c r="H425" s="384"/>
      <c r="I425" s="384"/>
      <c r="J425" s="384"/>
      <c r="K425" s="384"/>
      <c r="L425" s="384"/>
      <c r="M425" s="384"/>
      <c r="N425" s="384"/>
      <c r="O425" s="385"/>
    </row>
    <row r="426" spans="1:15" ht="45" customHeight="1" x14ac:dyDescent="0.2">
      <c r="A426" s="160" t="s">
        <v>278</v>
      </c>
      <c r="B426" s="505" t="s">
        <v>455</v>
      </c>
      <c r="C426" s="505"/>
      <c r="D426" s="505"/>
      <c r="E426" s="505"/>
      <c r="F426" s="505"/>
      <c r="G426" s="505"/>
      <c r="H426" s="505"/>
      <c r="I426" s="505"/>
      <c r="J426" s="505"/>
      <c r="K426" s="133">
        <v>10</v>
      </c>
      <c r="L426" s="116"/>
      <c r="M426" s="116"/>
      <c r="N426" s="116">
        <v>10</v>
      </c>
      <c r="O426" s="133" t="s">
        <v>265</v>
      </c>
    </row>
    <row r="427" spans="1:15" ht="30" customHeight="1" x14ac:dyDescent="0.2">
      <c r="A427" s="118"/>
      <c r="B427" s="383" t="s">
        <v>746</v>
      </c>
      <c r="C427" s="384"/>
      <c r="D427" s="384"/>
      <c r="E427" s="384"/>
      <c r="F427" s="384"/>
      <c r="G427" s="384"/>
      <c r="H427" s="384"/>
      <c r="I427" s="384"/>
      <c r="J427" s="384"/>
      <c r="K427" s="384"/>
      <c r="L427" s="384"/>
      <c r="M427" s="384"/>
      <c r="N427" s="384"/>
      <c r="O427" s="385"/>
    </row>
    <row r="428" spans="1:15" ht="15" customHeight="1" x14ac:dyDescent="0.2">
      <c r="A428" s="160" t="s">
        <v>279</v>
      </c>
      <c r="B428" s="509" t="s">
        <v>456</v>
      </c>
      <c r="C428" s="509"/>
      <c r="D428" s="509"/>
      <c r="E428" s="509"/>
      <c r="F428" s="509"/>
      <c r="G428" s="509"/>
      <c r="H428" s="509"/>
      <c r="I428" s="509"/>
      <c r="J428" s="509"/>
      <c r="K428" s="133">
        <v>5</v>
      </c>
      <c r="L428" s="116">
        <v>5</v>
      </c>
      <c r="M428" s="116"/>
      <c r="N428" s="113"/>
      <c r="O428" s="133" t="s">
        <v>265</v>
      </c>
    </row>
    <row r="429" spans="1:15" ht="30" customHeight="1" x14ac:dyDescent="0.2">
      <c r="A429" s="118"/>
      <c r="B429" s="383"/>
      <c r="C429" s="384"/>
      <c r="D429" s="384"/>
      <c r="E429" s="384"/>
      <c r="F429" s="384"/>
      <c r="G429" s="384"/>
      <c r="H429" s="384"/>
      <c r="I429" s="384"/>
      <c r="J429" s="384"/>
      <c r="K429" s="384"/>
      <c r="L429" s="384"/>
      <c r="M429" s="384"/>
      <c r="N429" s="384"/>
      <c r="O429" s="385"/>
    </row>
    <row r="430" spans="1:15" ht="30" customHeight="1" x14ac:dyDescent="0.2">
      <c r="A430" s="492" t="s">
        <v>280</v>
      </c>
      <c r="B430" s="520"/>
      <c r="C430" s="520"/>
      <c r="D430" s="520"/>
      <c r="E430" s="520"/>
      <c r="F430" s="520"/>
      <c r="G430" s="520"/>
      <c r="H430" s="520"/>
      <c r="I430" s="520"/>
      <c r="J430" s="520"/>
      <c r="K430" s="520"/>
      <c r="L430" s="520"/>
      <c r="M430" s="520"/>
      <c r="N430" s="520"/>
      <c r="O430" s="520"/>
    </row>
    <row r="431" spans="1:15" ht="15" customHeight="1" x14ac:dyDescent="0.2">
      <c r="A431" s="501" t="s">
        <v>27</v>
      </c>
      <c r="B431" s="501"/>
      <c r="C431" s="501"/>
      <c r="D431" s="501"/>
      <c r="E431" s="501"/>
      <c r="F431" s="501"/>
      <c r="G431" s="501"/>
      <c r="H431" s="501"/>
      <c r="I431" s="501"/>
      <c r="J431" s="501"/>
      <c r="K431" s="128" t="s">
        <v>26</v>
      </c>
      <c r="L431" s="129" t="s">
        <v>9</v>
      </c>
      <c r="M431" s="129" t="s">
        <v>25</v>
      </c>
      <c r="N431" s="129" t="s">
        <v>24</v>
      </c>
      <c r="O431" s="129" t="s">
        <v>23</v>
      </c>
    </row>
    <row r="432" spans="1:15" ht="45" customHeight="1" x14ac:dyDescent="0.2">
      <c r="A432" s="160" t="s">
        <v>281</v>
      </c>
      <c r="B432" s="505" t="s">
        <v>457</v>
      </c>
      <c r="C432" s="506"/>
      <c r="D432" s="506"/>
      <c r="E432" s="506"/>
      <c r="F432" s="506"/>
      <c r="G432" s="506"/>
      <c r="H432" s="506"/>
      <c r="I432" s="506"/>
      <c r="J432" s="506"/>
      <c r="K432" s="133">
        <v>10</v>
      </c>
      <c r="L432" s="116">
        <v>10</v>
      </c>
      <c r="M432" s="116"/>
      <c r="N432" s="113"/>
      <c r="O432" s="133"/>
    </row>
    <row r="433" spans="1:15" ht="30" customHeight="1" x14ac:dyDescent="0.2">
      <c r="A433" s="118"/>
      <c r="B433" s="383"/>
      <c r="C433" s="384"/>
      <c r="D433" s="384"/>
      <c r="E433" s="384"/>
      <c r="F433" s="384"/>
      <c r="G433" s="384"/>
      <c r="H433" s="384"/>
      <c r="I433" s="384"/>
      <c r="J433" s="384"/>
      <c r="K433" s="384"/>
      <c r="L433" s="384"/>
      <c r="M433" s="384"/>
      <c r="N433" s="384"/>
      <c r="O433" s="385"/>
    </row>
    <row r="434" spans="1:15" ht="45" customHeight="1" x14ac:dyDescent="0.2">
      <c r="A434" s="160" t="s">
        <v>282</v>
      </c>
      <c r="B434" s="505" t="s">
        <v>458</v>
      </c>
      <c r="C434" s="506"/>
      <c r="D434" s="506"/>
      <c r="E434" s="506"/>
      <c r="F434" s="506"/>
      <c r="G434" s="506"/>
      <c r="H434" s="506"/>
      <c r="I434" s="506"/>
      <c r="J434" s="506"/>
      <c r="K434" s="133">
        <v>5</v>
      </c>
      <c r="L434" s="116"/>
      <c r="M434" s="116"/>
      <c r="N434" s="116">
        <v>5</v>
      </c>
      <c r="O434" s="133" t="s">
        <v>265</v>
      </c>
    </row>
    <row r="435" spans="1:15" ht="30" customHeight="1" x14ac:dyDescent="0.2">
      <c r="A435" s="118"/>
      <c r="B435" s="383" t="s">
        <v>747</v>
      </c>
      <c r="C435" s="384"/>
      <c r="D435" s="384"/>
      <c r="E435" s="384"/>
      <c r="F435" s="384"/>
      <c r="G435" s="384"/>
      <c r="H435" s="384"/>
      <c r="I435" s="384"/>
      <c r="J435" s="384"/>
      <c r="K435" s="384"/>
      <c r="L435" s="384"/>
      <c r="M435" s="384"/>
      <c r="N435" s="384"/>
      <c r="O435" s="385"/>
    </row>
    <row r="436" spans="1:15" ht="30" customHeight="1" x14ac:dyDescent="0.25">
      <c r="A436" s="180"/>
      <c r="B436" s="150"/>
      <c r="C436" s="181"/>
      <c r="D436" s="181"/>
      <c r="E436" s="181"/>
      <c r="F436" s="181"/>
      <c r="G436" s="181"/>
      <c r="H436" s="181"/>
      <c r="I436" s="181"/>
      <c r="J436" s="181"/>
      <c r="K436" s="149"/>
      <c r="L436" s="182"/>
      <c r="M436" s="182"/>
      <c r="N436" s="182"/>
      <c r="O436" s="149"/>
    </row>
    <row r="437" spans="1:15" ht="30" customHeight="1" x14ac:dyDescent="0.25">
      <c r="A437" s="180"/>
      <c r="B437" s="150"/>
      <c r="C437" s="181"/>
      <c r="D437" s="181"/>
      <c r="E437" s="181"/>
      <c r="F437" s="181"/>
      <c r="G437" s="181"/>
      <c r="H437" s="181"/>
      <c r="I437" s="181"/>
      <c r="J437" s="181"/>
      <c r="K437" s="149"/>
      <c r="L437" s="182"/>
      <c r="M437" s="182"/>
      <c r="N437" s="182"/>
      <c r="O437" s="149"/>
    </row>
    <row r="438" spans="1:15" ht="15" customHeight="1" x14ac:dyDescent="0.2">
      <c r="A438" s="501" t="s">
        <v>27</v>
      </c>
      <c r="B438" s="501"/>
      <c r="C438" s="501"/>
      <c r="D438" s="501"/>
      <c r="E438" s="501"/>
      <c r="F438" s="501"/>
      <c r="G438" s="501"/>
      <c r="H438" s="501"/>
      <c r="I438" s="501"/>
      <c r="J438" s="501"/>
      <c r="K438" s="128" t="s">
        <v>26</v>
      </c>
      <c r="L438" s="129" t="s">
        <v>9</v>
      </c>
      <c r="M438" s="129" t="s">
        <v>25</v>
      </c>
      <c r="N438" s="129" t="s">
        <v>24</v>
      </c>
      <c r="O438" s="129" t="s">
        <v>23</v>
      </c>
    </row>
    <row r="439" spans="1:15" ht="45" customHeight="1" x14ac:dyDescent="0.2">
      <c r="A439" s="160" t="s">
        <v>283</v>
      </c>
      <c r="B439" s="505" t="s">
        <v>459</v>
      </c>
      <c r="C439" s="506"/>
      <c r="D439" s="506"/>
      <c r="E439" s="506"/>
      <c r="F439" s="506"/>
      <c r="G439" s="506"/>
      <c r="H439" s="506"/>
      <c r="I439" s="506"/>
      <c r="J439" s="506"/>
      <c r="K439" s="133">
        <v>5</v>
      </c>
      <c r="L439" s="116"/>
      <c r="M439" s="116"/>
      <c r="N439" s="116">
        <v>5</v>
      </c>
      <c r="O439" s="133" t="s">
        <v>265</v>
      </c>
    </row>
    <row r="440" spans="1:15" ht="30" customHeight="1" x14ac:dyDescent="0.2">
      <c r="A440" s="118"/>
      <c r="B440" s="383" t="s">
        <v>748</v>
      </c>
      <c r="C440" s="479"/>
      <c r="D440" s="479"/>
      <c r="E440" s="479"/>
      <c r="F440" s="479"/>
      <c r="G440" s="479"/>
      <c r="H440" s="479"/>
      <c r="I440" s="479"/>
      <c r="J440" s="479"/>
      <c r="K440" s="479"/>
      <c r="L440" s="479"/>
      <c r="M440" s="479"/>
      <c r="N440" s="479"/>
      <c r="O440" s="480"/>
    </row>
    <row r="441" spans="1:15" ht="30" customHeight="1" x14ac:dyDescent="0.2">
      <c r="A441" s="515" t="s">
        <v>267</v>
      </c>
      <c r="B441" s="522"/>
      <c r="C441" s="522"/>
      <c r="D441" s="522"/>
      <c r="E441" s="522"/>
      <c r="F441" s="522"/>
      <c r="G441" s="522"/>
      <c r="H441" s="522"/>
      <c r="I441" s="522"/>
      <c r="J441" s="522"/>
      <c r="K441" s="522"/>
      <c r="L441" s="522"/>
      <c r="M441" s="522"/>
      <c r="N441" s="522"/>
      <c r="O441" s="522"/>
    </row>
    <row r="442" spans="1:15" ht="15" customHeight="1" x14ac:dyDescent="0.2">
      <c r="A442" s="501" t="s">
        <v>27</v>
      </c>
      <c r="B442" s="501"/>
      <c r="C442" s="501"/>
      <c r="D442" s="501"/>
      <c r="E442" s="501"/>
      <c r="F442" s="501"/>
      <c r="G442" s="501"/>
      <c r="H442" s="501"/>
      <c r="I442" s="501"/>
      <c r="J442" s="501"/>
      <c r="K442" s="128" t="s">
        <v>26</v>
      </c>
      <c r="L442" s="129" t="s">
        <v>9</v>
      </c>
      <c r="M442" s="129" t="s">
        <v>25</v>
      </c>
      <c r="N442" s="129" t="s">
        <v>24</v>
      </c>
      <c r="O442" s="129" t="s">
        <v>23</v>
      </c>
    </row>
    <row r="443" spans="1:15" ht="45" customHeight="1" x14ac:dyDescent="0.2">
      <c r="A443" s="160" t="s">
        <v>284</v>
      </c>
      <c r="B443" s="523" t="s">
        <v>460</v>
      </c>
      <c r="C443" s="524"/>
      <c r="D443" s="524"/>
      <c r="E443" s="524"/>
      <c r="F443" s="524"/>
      <c r="G443" s="524"/>
      <c r="H443" s="524"/>
      <c r="I443" s="524"/>
      <c r="J443" s="524"/>
      <c r="K443" s="133">
        <v>10</v>
      </c>
      <c r="L443" s="116">
        <v>10</v>
      </c>
      <c r="M443" s="116"/>
      <c r="N443" s="113"/>
      <c r="O443" s="133" t="s">
        <v>30</v>
      </c>
    </row>
    <row r="444" spans="1:15" ht="30" customHeight="1" x14ac:dyDescent="0.2">
      <c r="A444" s="118"/>
      <c r="B444" s="383"/>
      <c r="C444" s="384"/>
      <c r="D444" s="384"/>
      <c r="E444" s="384"/>
      <c r="F444" s="384"/>
      <c r="G444" s="384"/>
      <c r="H444" s="384"/>
      <c r="I444" s="384"/>
      <c r="J444" s="384"/>
      <c r="K444" s="384"/>
      <c r="L444" s="384"/>
      <c r="M444" s="384"/>
      <c r="N444" s="384"/>
      <c r="O444" s="385"/>
    </row>
    <row r="445" spans="1:15" ht="30" customHeight="1" x14ac:dyDescent="0.2">
      <c r="A445" s="418"/>
      <c r="B445" s="418"/>
      <c r="C445" s="418"/>
      <c r="D445" s="418"/>
      <c r="E445" s="418"/>
      <c r="F445" s="418"/>
      <c r="G445" s="418"/>
      <c r="H445" s="418"/>
      <c r="I445" s="418"/>
      <c r="J445" s="418"/>
      <c r="K445" s="418"/>
      <c r="L445" s="418"/>
      <c r="M445" s="418"/>
      <c r="N445" s="418"/>
      <c r="O445" s="418"/>
    </row>
    <row r="446" spans="1:15" ht="15" customHeight="1" x14ac:dyDescent="0.2">
      <c r="A446" s="431" t="s">
        <v>375</v>
      </c>
      <c r="B446" s="432"/>
      <c r="C446" s="432"/>
      <c r="D446" s="433"/>
      <c r="E446" s="433"/>
      <c r="F446" s="433"/>
      <c r="G446" s="433"/>
      <c r="H446" s="433"/>
      <c r="I446" s="433"/>
      <c r="J446" s="433"/>
      <c r="K446" s="433"/>
      <c r="L446" s="433"/>
      <c r="M446" s="433"/>
      <c r="N446" s="433"/>
      <c r="O446" s="434"/>
    </row>
    <row r="447" spans="1:15" ht="60" customHeight="1" x14ac:dyDescent="0.2">
      <c r="A447" s="521"/>
      <c r="B447" s="521"/>
      <c r="C447" s="521"/>
      <c r="D447" s="521"/>
      <c r="E447" s="521"/>
      <c r="F447" s="521"/>
      <c r="G447" s="521"/>
      <c r="H447" s="521"/>
      <c r="I447" s="521"/>
      <c r="J447" s="521"/>
      <c r="K447" s="521"/>
      <c r="L447" s="521"/>
      <c r="M447" s="521"/>
      <c r="N447" s="521"/>
      <c r="O447" s="521"/>
    </row>
    <row r="448" spans="1:15" ht="60" customHeight="1" x14ac:dyDescent="0.2">
      <c r="A448" s="521"/>
      <c r="B448" s="521"/>
      <c r="C448" s="521"/>
      <c r="D448" s="521"/>
      <c r="E448" s="521"/>
      <c r="F448" s="521"/>
      <c r="G448" s="521"/>
      <c r="H448" s="521"/>
      <c r="I448" s="521"/>
      <c r="J448" s="521"/>
      <c r="K448" s="521"/>
      <c r="L448" s="521"/>
      <c r="M448" s="521"/>
      <c r="N448" s="521"/>
      <c r="O448" s="521"/>
    </row>
    <row r="449" spans="1:26" ht="60" customHeight="1" x14ac:dyDescent="0.2">
      <c r="A449" s="521"/>
      <c r="B449" s="521"/>
      <c r="C449" s="521"/>
      <c r="D449" s="521"/>
      <c r="E449" s="521"/>
      <c r="F449" s="521"/>
      <c r="G449" s="521"/>
      <c r="H449" s="521"/>
      <c r="I449" s="521"/>
      <c r="J449" s="521"/>
      <c r="K449" s="521"/>
      <c r="L449" s="521"/>
      <c r="M449" s="521"/>
      <c r="N449" s="521"/>
      <c r="O449" s="521"/>
    </row>
    <row r="450" spans="1:26" ht="60" customHeight="1" x14ac:dyDescent="0.2">
      <c r="A450" s="521"/>
      <c r="B450" s="521"/>
      <c r="C450" s="521"/>
      <c r="D450" s="521"/>
      <c r="E450" s="521"/>
      <c r="F450" s="521"/>
      <c r="G450" s="521"/>
      <c r="H450" s="521"/>
      <c r="I450" s="521"/>
      <c r="J450" s="521"/>
      <c r="K450" s="521"/>
      <c r="L450" s="521"/>
      <c r="M450" s="521"/>
      <c r="N450" s="521"/>
      <c r="O450" s="521"/>
    </row>
    <row r="451" spans="1:26" ht="60" customHeight="1" x14ac:dyDescent="0.2">
      <c r="A451" s="521" t="s">
        <v>408</v>
      </c>
      <c r="B451" s="521"/>
      <c r="C451" s="521"/>
      <c r="D451" s="521"/>
      <c r="E451" s="521"/>
      <c r="F451" s="521"/>
      <c r="G451" s="521"/>
      <c r="H451" s="521"/>
      <c r="I451" s="521"/>
      <c r="J451" s="521"/>
      <c r="K451" s="521"/>
      <c r="L451" s="521"/>
      <c r="M451" s="521"/>
      <c r="N451" s="521"/>
      <c r="O451" s="521"/>
    </row>
    <row r="452" spans="1:26" ht="60" customHeight="1" x14ac:dyDescent="0.2">
      <c r="A452" s="521" t="s">
        <v>408</v>
      </c>
      <c r="B452" s="521"/>
      <c r="C452" s="521"/>
      <c r="D452" s="521"/>
      <c r="E452" s="521"/>
      <c r="F452" s="521"/>
      <c r="G452" s="521"/>
      <c r="H452" s="521"/>
      <c r="I452" s="521"/>
      <c r="J452" s="521"/>
      <c r="K452" s="521"/>
      <c r="L452" s="521"/>
      <c r="M452" s="521"/>
      <c r="N452" s="521"/>
      <c r="O452" s="521"/>
    </row>
    <row r="453" spans="1:26" ht="12.75" customHeight="1" x14ac:dyDescent="0.2">
      <c r="A453" s="183" t="s">
        <v>408</v>
      </c>
      <c r="B453" s="183"/>
      <c r="C453" s="183"/>
      <c r="D453" s="183"/>
      <c r="E453" s="183"/>
      <c r="F453" s="183"/>
      <c r="G453" s="183"/>
      <c r="H453" s="183"/>
      <c r="I453" s="183"/>
      <c r="J453" s="183"/>
      <c r="K453" s="183"/>
      <c r="L453" s="183"/>
      <c r="M453" s="183"/>
      <c r="N453" s="183"/>
      <c r="O453" s="183"/>
    </row>
    <row r="454" spans="1:26" ht="12.75" x14ac:dyDescent="0.2">
      <c r="A454" s="142"/>
      <c r="B454" s="142"/>
      <c r="C454" s="142"/>
      <c r="D454" s="142"/>
      <c r="E454" s="142"/>
      <c r="F454" s="142"/>
      <c r="G454" s="142"/>
      <c r="H454" s="142"/>
      <c r="I454" s="142"/>
      <c r="J454" s="142"/>
      <c r="K454" s="142"/>
      <c r="L454" s="142"/>
      <c r="M454" s="142"/>
      <c r="N454" s="142"/>
      <c r="O454" s="142"/>
    </row>
    <row r="455" spans="1:26" ht="12.75" x14ac:dyDescent="0.2">
      <c r="A455" s="142"/>
      <c r="B455" s="142"/>
      <c r="C455" s="142"/>
      <c r="D455" s="142"/>
      <c r="E455" s="142"/>
      <c r="F455" s="142"/>
      <c r="G455" s="142"/>
      <c r="H455" s="142"/>
      <c r="I455" s="142"/>
      <c r="J455" s="142"/>
      <c r="K455" s="142"/>
      <c r="L455" s="142"/>
      <c r="M455" s="142"/>
      <c r="N455" s="142"/>
      <c r="O455" s="142"/>
    </row>
    <row r="456" spans="1:26" ht="30" customHeight="1" x14ac:dyDescent="0.2">
      <c r="A456" s="525" t="s">
        <v>3</v>
      </c>
      <c r="B456" s="526"/>
      <c r="C456" s="526"/>
      <c r="D456" s="526"/>
      <c r="E456" s="526"/>
      <c r="F456" s="526"/>
      <c r="G456" s="526"/>
      <c r="H456" s="526"/>
      <c r="I456" s="526"/>
      <c r="J456" s="526"/>
      <c r="K456" s="526"/>
      <c r="L456" s="526"/>
      <c r="M456" s="526"/>
      <c r="N456" s="526"/>
      <c r="O456" s="526"/>
    </row>
    <row r="457" spans="1:26" ht="30" customHeight="1" x14ac:dyDescent="0.3">
      <c r="A457" s="355" t="s">
        <v>94</v>
      </c>
      <c r="B457" s="527"/>
      <c r="C457" s="527"/>
      <c r="D457" s="527"/>
      <c r="E457" s="527"/>
      <c r="F457" s="527"/>
      <c r="G457" s="527"/>
      <c r="H457" s="527"/>
      <c r="I457" s="527"/>
      <c r="J457" s="527"/>
      <c r="K457" s="527"/>
      <c r="L457" s="527"/>
      <c r="M457" s="527"/>
      <c r="N457" s="527"/>
      <c r="O457" s="527"/>
      <c r="R457" s="120" t="s">
        <v>217</v>
      </c>
      <c r="S457" s="121" t="s">
        <v>523</v>
      </c>
      <c r="T457" s="122" t="s">
        <v>524</v>
      </c>
      <c r="U457" s="123" t="s">
        <v>525</v>
      </c>
      <c r="V457" s="124" t="s">
        <v>526</v>
      </c>
      <c r="W457" s="125" t="s">
        <v>522</v>
      </c>
      <c r="X457" s="126" t="s">
        <v>527</v>
      </c>
      <c r="Y457" s="127" t="s">
        <v>528</v>
      </c>
      <c r="Z457" s="279" t="s">
        <v>651</v>
      </c>
    </row>
    <row r="458" spans="1:26" ht="14.25" x14ac:dyDescent="0.2">
      <c r="A458" s="501" t="s">
        <v>27</v>
      </c>
      <c r="B458" s="501"/>
      <c r="C458" s="501"/>
      <c r="D458" s="501"/>
      <c r="E458" s="501"/>
      <c r="F458" s="501"/>
      <c r="G458" s="501"/>
      <c r="H458" s="501"/>
      <c r="I458" s="501"/>
      <c r="J458" s="501"/>
      <c r="K458" s="128" t="s">
        <v>26</v>
      </c>
      <c r="L458" s="129" t="s">
        <v>9</v>
      </c>
      <c r="M458" s="129" t="s">
        <v>25</v>
      </c>
      <c r="N458" s="129" t="s">
        <v>24</v>
      </c>
      <c r="O458" s="129" t="s">
        <v>23</v>
      </c>
    </row>
    <row r="459" spans="1:26" ht="45" customHeight="1" x14ac:dyDescent="0.2">
      <c r="A459" s="171" t="s">
        <v>154</v>
      </c>
      <c r="B459" s="505" t="s">
        <v>461</v>
      </c>
      <c r="C459" s="505"/>
      <c r="D459" s="505"/>
      <c r="E459" s="505"/>
      <c r="F459" s="506"/>
      <c r="G459" s="506"/>
      <c r="H459" s="506"/>
      <c r="I459" s="506"/>
      <c r="J459" s="506"/>
      <c r="K459" s="133">
        <v>15</v>
      </c>
      <c r="L459" s="116"/>
      <c r="M459" s="116"/>
      <c r="N459" s="113"/>
      <c r="O459" s="133" t="s">
        <v>30</v>
      </c>
    </row>
    <row r="460" spans="1:26" ht="30" customHeight="1" x14ac:dyDescent="0.2">
      <c r="A460" s="118"/>
      <c r="B460" s="383"/>
      <c r="C460" s="384"/>
      <c r="D460" s="384"/>
      <c r="E460" s="384"/>
      <c r="F460" s="384"/>
      <c r="G460" s="384"/>
      <c r="H460" s="384"/>
      <c r="I460" s="384"/>
      <c r="J460" s="384"/>
      <c r="K460" s="384"/>
      <c r="L460" s="384"/>
      <c r="M460" s="384"/>
      <c r="N460" s="384"/>
      <c r="O460" s="385"/>
    </row>
    <row r="461" spans="1:26" ht="60" customHeight="1" x14ac:dyDescent="0.2">
      <c r="A461" s="171" t="s">
        <v>155</v>
      </c>
      <c r="B461" s="505" t="s">
        <v>462</v>
      </c>
      <c r="C461" s="505"/>
      <c r="D461" s="505"/>
      <c r="E461" s="505"/>
      <c r="F461" s="506"/>
      <c r="G461" s="506"/>
      <c r="H461" s="506"/>
      <c r="I461" s="506"/>
      <c r="J461" s="506"/>
      <c r="K461" s="133">
        <v>10</v>
      </c>
      <c r="L461" s="116"/>
      <c r="M461" s="116"/>
      <c r="N461" s="113"/>
      <c r="O461" s="133" t="s">
        <v>265</v>
      </c>
    </row>
    <row r="462" spans="1:26" ht="30" customHeight="1" x14ac:dyDescent="0.25">
      <c r="A462" s="118"/>
      <c r="B462" s="502"/>
      <c r="C462" s="503"/>
      <c r="D462" s="503"/>
      <c r="E462" s="503"/>
      <c r="F462" s="503"/>
      <c r="G462" s="503"/>
      <c r="H462" s="503"/>
      <c r="I462" s="503"/>
      <c r="J462" s="503"/>
      <c r="K462" s="503"/>
      <c r="L462" s="503"/>
      <c r="M462" s="503"/>
      <c r="N462" s="503"/>
      <c r="O462" s="504"/>
    </row>
    <row r="463" spans="1:26" ht="45" customHeight="1" x14ac:dyDescent="0.2">
      <c r="A463" s="171" t="s">
        <v>156</v>
      </c>
      <c r="B463" s="505" t="s">
        <v>463</v>
      </c>
      <c r="C463" s="505"/>
      <c r="D463" s="505"/>
      <c r="E463" s="505"/>
      <c r="F463" s="506"/>
      <c r="G463" s="506"/>
      <c r="H463" s="506"/>
      <c r="I463" s="506"/>
      <c r="J463" s="506"/>
      <c r="K463" s="133">
        <v>10</v>
      </c>
      <c r="L463" s="116"/>
      <c r="M463" s="116"/>
      <c r="N463" s="116"/>
      <c r="O463" s="133" t="s">
        <v>265</v>
      </c>
    </row>
    <row r="464" spans="1:26" ht="30" customHeight="1" x14ac:dyDescent="0.2">
      <c r="A464" s="118"/>
      <c r="B464" s="383"/>
      <c r="C464" s="384"/>
      <c r="D464" s="384"/>
      <c r="E464" s="384"/>
      <c r="F464" s="384"/>
      <c r="G464" s="384"/>
      <c r="H464" s="384"/>
      <c r="I464" s="384"/>
      <c r="J464" s="384"/>
      <c r="K464" s="384"/>
      <c r="L464" s="384"/>
      <c r="M464" s="384"/>
      <c r="N464" s="384"/>
      <c r="O464" s="385"/>
    </row>
    <row r="465" spans="1:15" ht="30" customHeight="1" x14ac:dyDescent="0.2">
      <c r="A465" s="171" t="s">
        <v>157</v>
      </c>
      <c r="B465" s="505" t="s">
        <v>464</v>
      </c>
      <c r="C465" s="505"/>
      <c r="D465" s="505"/>
      <c r="E465" s="505"/>
      <c r="F465" s="506"/>
      <c r="G465" s="506"/>
      <c r="H465" s="506"/>
      <c r="I465" s="506"/>
      <c r="J465" s="506"/>
      <c r="K465" s="133">
        <v>5</v>
      </c>
      <c r="L465" s="116"/>
      <c r="M465" s="116"/>
      <c r="N465" s="116"/>
      <c r="O465" s="133" t="s">
        <v>264</v>
      </c>
    </row>
    <row r="466" spans="1:15" ht="30" customHeight="1" x14ac:dyDescent="0.2">
      <c r="A466" s="118"/>
      <c r="B466" s="383"/>
      <c r="C466" s="384"/>
      <c r="D466" s="384"/>
      <c r="E466" s="384"/>
      <c r="F466" s="384"/>
      <c r="G466" s="384"/>
      <c r="H466" s="384"/>
      <c r="I466" s="384"/>
      <c r="J466" s="384"/>
      <c r="K466" s="384"/>
      <c r="L466" s="384"/>
      <c r="M466" s="384"/>
      <c r="N466" s="384"/>
      <c r="O466" s="385"/>
    </row>
    <row r="467" spans="1:15" ht="45" customHeight="1" x14ac:dyDescent="0.2">
      <c r="A467" s="171" t="s">
        <v>159</v>
      </c>
      <c r="B467" s="505" t="s">
        <v>465</v>
      </c>
      <c r="C467" s="505"/>
      <c r="D467" s="505"/>
      <c r="E467" s="505"/>
      <c r="F467" s="506"/>
      <c r="G467" s="506"/>
      <c r="H467" s="506"/>
      <c r="I467" s="506"/>
      <c r="J467" s="506"/>
      <c r="K467" s="133">
        <v>5</v>
      </c>
      <c r="L467" s="116"/>
      <c r="M467" s="116"/>
      <c r="N467" s="116"/>
      <c r="O467" s="133" t="s">
        <v>265</v>
      </c>
    </row>
    <row r="468" spans="1:15" ht="30" customHeight="1" x14ac:dyDescent="0.2">
      <c r="A468" s="118"/>
      <c r="B468" s="383"/>
      <c r="C468" s="384"/>
      <c r="D468" s="384"/>
      <c r="E468" s="384"/>
      <c r="F468" s="384"/>
      <c r="G468" s="384"/>
      <c r="H468" s="384"/>
      <c r="I468" s="384"/>
      <c r="J468" s="384"/>
      <c r="K468" s="384"/>
      <c r="L468" s="384"/>
      <c r="M468" s="384"/>
      <c r="N468" s="384"/>
      <c r="O468" s="385"/>
    </row>
    <row r="469" spans="1:15" ht="30" customHeight="1" x14ac:dyDescent="0.2">
      <c r="A469" s="473" t="s">
        <v>158</v>
      </c>
      <c r="B469" s="484"/>
      <c r="C469" s="484"/>
      <c r="D469" s="484"/>
      <c r="E469" s="484"/>
      <c r="F469" s="484"/>
      <c r="G469" s="484"/>
      <c r="H469" s="484"/>
      <c r="I469" s="484"/>
      <c r="J469" s="484"/>
      <c r="K469" s="473"/>
      <c r="L469" s="473"/>
      <c r="M469" s="473"/>
      <c r="N469" s="473"/>
      <c r="O469" s="473"/>
    </row>
    <row r="470" spans="1:15" ht="14.25" x14ac:dyDescent="0.2">
      <c r="A470" s="501" t="s">
        <v>27</v>
      </c>
      <c r="B470" s="501"/>
      <c r="C470" s="501"/>
      <c r="D470" s="501"/>
      <c r="E470" s="501"/>
      <c r="F470" s="501"/>
      <c r="G470" s="501"/>
      <c r="H470" s="501"/>
      <c r="I470" s="501"/>
      <c r="J470" s="501"/>
      <c r="K470" s="128" t="s">
        <v>26</v>
      </c>
      <c r="L470" s="129" t="s">
        <v>9</v>
      </c>
      <c r="M470" s="129" t="s">
        <v>25</v>
      </c>
      <c r="N470" s="129" t="s">
        <v>24</v>
      </c>
      <c r="O470" s="129" t="s">
        <v>23</v>
      </c>
    </row>
    <row r="471" spans="1:15" ht="15" customHeight="1" x14ac:dyDescent="0.2">
      <c r="A471" s="171" t="s">
        <v>160</v>
      </c>
      <c r="B471" s="509" t="s">
        <v>466</v>
      </c>
      <c r="C471" s="509"/>
      <c r="D471" s="509"/>
      <c r="E471" s="509"/>
      <c r="F471" s="341"/>
      <c r="G471" s="341"/>
      <c r="H471" s="341"/>
      <c r="I471" s="341"/>
      <c r="J471" s="341"/>
      <c r="K471" s="133">
        <v>5</v>
      </c>
      <c r="L471" s="116"/>
      <c r="M471" s="116"/>
      <c r="N471" s="113"/>
      <c r="O471" s="133"/>
    </row>
    <row r="472" spans="1:15" ht="30" customHeight="1" x14ac:dyDescent="0.2">
      <c r="A472" s="118"/>
      <c r="B472" s="383"/>
      <c r="C472" s="384"/>
      <c r="D472" s="384"/>
      <c r="E472" s="384"/>
      <c r="F472" s="384"/>
      <c r="G472" s="384"/>
      <c r="H472" s="384"/>
      <c r="I472" s="384"/>
      <c r="J472" s="384"/>
      <c r="K472" s="384"/>
      <c r="L472" s="384"/>
      <c r="M472" s="384"/>
      <c r="N472" s="384"/>
      <c r="O472" s="385"/>
    </row>
    <row r="473" spans="1:15" ht="30" customHeight="1" x14ac:dyDescent="0.2">
      <c r="A473" s="171" t="s">
        <v>161</v>
      </c>
      <c r="B473" s="505" t="s">
        <v>467</v>
      </c>
      <c r="C473" s="505"/>
      <c r="D473" s="505"/>
      <c r="E473" s="505"/>
      <c r="F473" s="506"/>
      <c r="G473" s="506"/>
      <c r="H473" s="506"/>
      <c r="I473" s="506"/>
      <c r="J473" s="506"/>
      <c r="K473" s="133">
        <v>5</v>
      </c>
      <c r="L473" s="116"/>
      <c r="M473" s="116"/>
      <c r="N473" s="116"/>
      <c r="O473" s="133" t="s">
        <v>30</v>
      </c>
    </row>
    <row r="474" spans="1:15" ht="30" customHeight="1" x14ac:dyDescent="0.2">
      <c r="A474" s="118"/>
      <c r="B474" s="383"/>
      <c r="C474" s="384"/>
      <c r="D474" s="384"/>
      <c r="E474" s="384"/>
      <c r="F474" s="384"/>
      <c r="G474" s="384"/>
      <c r="H474" s="384"/>
      <c r="I474" s="384"/>
      <c r="J474" s="384"/>
      <c r="K474" s="384"/>
      <c r="L474" s="384"/>
      <c r="M474" s="384"/>
      <c r="N474" s="384"/>
      <c r="O474" s="385"/>
    </row>
    <row r="475" spans="1:15" ht="30" customHeight="1" x14ac:dyDescent="0.2">
      <c r="A475" s="171" t="s">
        <v>162</v>
      </c>
      <c r="B475" s="505" t="s">
        <v>450</v>
      </c>
      <c r="C475" s="505"/>
      <c r="D475" s="505"/>
      <c r="E475" s="505"/>
      <c r="F475" s="506"/>
      <c r="G475" s="506"/>
      <c r="H475" s="506"/>
      <c r="I475" s="506"/>
      <c r="J475" s="506"/>
      <c r="K475" s="133">
        <v>5</v>
      </c>
      <c r="L475" s="116"/>
      <c r="M475" s="116"/>
      <c r="N475" s="116"/>
      <c r="O475" s="133" t="s">
        <v>30</v>
      </c>
    </row>
    <row r="476" spans="1:15" ht="30" customHeight="1" x14ac:dyDescent="0.2">
      <c r="A476" s="118"/>
      <c r="B476" s="383"/>
      <c r="C476" s="384"/>
      <c r="D476" s="384"/>
      <c r="E476" s="384"/>
      <c r="F476" s="384"/>
      <c r="G476" s="384"/>
      <c r="H476" s="384"/>
      <c r="I476" s="384"/>
      <c r="J476" s="384"/>
      <c r="K476" s="384"/>
      <c r="L476" s="384"/>
      <c r="M476" s="384"/>
      <c r="N476" s="384"/>
      <c r="O476" s="385"/>
    </row>
    <row r="477" spans="1:15" ht="30" customHeight="1" x14ac:dyDescent="0.2">
      <c r="A477" s="171" t="s">
        <v>163</v>
      </c>
      <c r="B477" s="505" t="s">
        <v>468</v>
      </c>
      <c r="C477" s="505"/>
      <c r="D477" s="505"/>
      <c r="E477" s="505"/>
      <c r="F477" s="506"/>
      <c r="G477" s="506"/>
      <c r="H477" s="506"/>
      <c r="I477" s="506"/>
      <c r="J477" s="506"/>
      <c r="K477" s="133">
        <v>10</v>
      </c>
      <c r="L477" s="116"/>
      <c r="M477" s="116"/>
      <c r="N477" s="116"/>
      <c r="O477" s="133"/>
    </row>
    <row r="478" spans="1:15" ht="30" customHeight="1" x14ac:dyDescent="0.2">
      <c r="A478" s="118"/>
      <c r="B478" s="383"/>
      <c r="C478" s="384"/>
      <c r="D478" s="384"/>
      <c r="E478" s="384"/>
      <c r="F478" s="384"/>
      <c r="G478" s="384"/>
      <c r="H478" s="384"/>
      <c r="I478" s="384"/>
      <c r="J478" s="384"/>
      <c r="K478" s="384"/>
      <c r="L478" s="384"/>
      <c r="M478" s="384"/>
      <c r="N478" s="384"/>
      <c r="O478" s="385"/>
    </row>
    <row r="479" spans="1:15" ht="30" customHeight="1" x14ac:dyDescent="0.2">
      <c r="A479" s="171" t="s">
        <v>164</v>
      </c>
      <c r="B479" s="505" t="s">
        <v>451</v>
      </c>
      <c r="C479" s="505"/>
      <c r="D479" s="505"/>
      <c r="E479" s="505"/>
      <c r="F479" s="506"/>
      <c r="G479" s="506"/>
      <c r="H479" s="506"/>
      <c r="I479" s="506"/>
      <c r="J479" s="506"/>
      <c r="K479" s="133">
        <v>10</v>
      </c>
      <c r="L479" s="116"/>
      <c r="M479" s="116"/>
      <c r="N479" s="116"/>
      <c r="O479" s="133" t="s">
        <v>30</v>
      </c>
    </row>
    <row r="480" spans="1:15" ht="30" customHeight="1" x14ac:dyDescent="0.2">
      <c r="A480" s="118"/>
      <c r="B480" s="383"/>
      <c r="C480" s="384"/>
      <c r="D480" s="384"/>
      <c r="E480" s="384"/>
      <c r="F480" s="384"/>
      <c r="G480" s="384"/>
      <c r="H480" s="384"/>
      <c r="I480" s="384"/>
      <c r="J480" s="384"/>
      <c r="K480" s="384"/>
      <c r="L480" s="384"/>
      <c r="M480" s="384"/>
      <c r="N480" s="384"/>
      <c r="O480" s="385"/>
    </row>
    <row r="481" spans="1:15" ht="14.25" x14ac:dyDescent="0.2">
      <c r="A481" s="501" t="s">
        <v>27</v>
      </c>
      <c r="B481" s="501"/>
      <c r="C481" s="501"/>
      <c r="D481" s="501"/>
      <c r="E481" s="501"/>
      <c r="F481" s="501"/>
      <c r="G481" s="501"/>
      <c r="H481" s="501"/>
      <c r="I481" s="501"/>
      <c r="J481" s="501"/>
      <c r="K481" s="128" t="s">
        <v>26</v>
      </c>
      <c r="L481" s="129" t="s">
        <v>9</v>
      </c>
      <c r="M481" s="129" t="s">
        <v>25</v>
      </c>
      <c r="N481" s="129" t="s">
        <v>24</v>
      </c>
      <c r="O481" s="129" t="s">
        <v>23</v>
      </c>
    </row>
    <row r="482" spans="1:15" ht="30" customHeight="1" x14ac:dyDescent="0.2">
      <c r="A482" s="171" t="s">
        <v>165</v>
      </c>
      <c r="B482" s="505" t="s">
        <v>452</v>
      </c>
      <c r="C482" s="505"/>
      <c r="D482" s="505"/>
      <c r="E482" s="505"/>
      <c r="F482" s="506"/>
      <c r="G482" s="506"/>
      <c r="H482" s="506"/>
      <c r="I482" s="506"/>
      <c r="J482" s="506"/>
      <c r="K482" s="133">
        <v>10</v>
      </c>
      <c r="L482" s="116"/>
      <c r="M482" s="116"/>
      <c r="N482" s="116"/>
      <c r="O482" s="133"/>
    </row>
    <row r="483" spans="1:15" ht="30" customHeight="1" x14ac:dyDescent="0.2">
      <c r="A483" s="118"/>
      <c r="B483" s="383"/>
      <c r="C483" s="384"/>
      <c r="D483" s="384"/>
      <c r="E483" s="384"/>
      <c r="F483" s="384"/>
      <c r="G483" s="384"/>
      <c r="H483" s="384"/>
      <c r="I483" s="384"/>
      <c r="J483" s="384"/>
      <c r="K483" s="384"/>
      <c r="L483" s="384"/>
      <c r="M483" s="384"/>
      <c r="N483" s="384"/>
      <c r="O483" s="385"/>
    </row>
    <row r="484" spans="1:15" ht="33.75" customHeight="1" x14ac:dyDescent="0.2">
      <c r="A484" s="171" t="s">
        <v>166</v>
      </c>
      <c r="B484" s="505" t="s">
        <v>602</v>
      </c>
      <c r="C484" s="505"/>
      <c r="D484" s="505"/>
      <c r="E484" s="505"/>
      <c r="F484" s="506"/>
      <c r="G484" s="506"/>
      <c r="H484" s="506"/>
      <c r="I484" s="506"/>
      <c r="J484" s="506"/>
      <c r="K484" s="133">
        <v>10</v>
      </c>
      <c r="L484" s="116"/>
      <c r="M484" s="116"/>
      <c r="N484" s="116"/>
      <c r="O484" s="133" t="s">
        <v>264</v>
      </c>
    </row>
    <row r="485" spans="1:15" ht="30" customHeight="1" x14ac:dyDescent="0.2">
      <c r="A485" s="118"/>
      <c r="B485" s="383"/>
      <c r="C485" s="384"/>
      <c r="D485" s="384"/>
      <c r="E485" s="384"/>
      <c r="F485" s="384"/>
      <c r="G485" s="384"/>
      <c r="H485" s="384"/>
      <c r="I485" s="384"/>
      <c r="J485" s="384"/>
      <c r="K485" s="384"/>
      <c r="L485" s="384"/>
      <c r="M485" s="384"/>
      <c r="N485" s="384"/>
      <c r="O485" s="385"/>
    </row>
    <row r="486" spans="1:15" ht="45" customHeight="1" x14ac:dyDescent="0.2">
      <c r="A486" s="171" t="s">
        <v>167</v>
      </c>
      <c r="B486" s="505" t="s">
        <v>469</v>
      </c>
      <c r="C486" s="505"/>
      <c r="D486" s="505"/>
      <c r="E486" s="505"/>
      <c r="F486" s="506"/>
      <c r="G486" s="506"/>
      <c r="H486" s="506"/>
      <c r="I486" s="506"/>
      <c r="J486" s="506"/>
      <c r="K486" s="133">
        <v>10</v>
      </c>
      <c r="L486" s="116"/>
      <c r="M486" s="116"/>
      <c r="N486" s="116"/>
      <c r="O486" s="133" t="s">
        <v>30</v>
      </c>
    </row>
    <row r="487" spans="1:15" ht="30" customHeight="1" x14ac:dyDescent="0.2">
      <c r="A487" s="118"/>
      <c r="B487" s="383"/>
      <c r="C487" s="384"/>
      <c r="D487" s="384"/>
      <c r="E487" s="384"/>
      <c r="F487" s="384"/>
      <c r="G487" s="384"/>
      <c r="H487" s="384"/>
      <c r="I487" s="384"/>
      <c r="J487" s="384"/>
      <c r="K487" s="384"/>
      <c r="L487" s="384"/>
      <c r="M487" s="384"/>
      <c r="N487" s="384"/>
      <c r="O487" s="385"/>
    </row>
    <row r="488" spans="1:15" ht="45" customHeight="1" x14ac:dyDescent="0.2">
      <c r="A488" s="171" t="s">
        <v>168</v>
      </c>
      <c r="B488" s="505" t="s">
        <v>470</v>
      </c>
      <c r="C488" s="505"/>
      <c r="D488" s="505"/>
      <c r="E488" s="505"/>
      <c r="F488" s="506"/>
      <c r="G488" s="506"/>
      <c r="H488" s="506"/>
      <c r="I488" s="506"/>
      <c r="J488" s="506"/>
      <c r="K488" s="133">
        <v>15</v>
      </c>
      <c r="L488" s="116"/>
      <c r="M488" s="116"/>
      <c r="N488" s="113"/>
      <c r="O488" s="133" t="s">
        <v>265</v>
      </c>
    </row>
    <row r="489" spans="1:15" ht="30" customHeight="1" x14ac:dyDescent="0.2">
      <c r="A489" s="118"/>
      <c r="B489" s="383"/>
      <c r="C489" s="384"/>
      <c r="D489" s="384"/>
      <c r="E489" s="384"/>
      <c r="F489" s="384"/>
      <c r="G489" s="384"/>
      <c r="H489" s="384"/>
      <c r="I489" s="384"/>
      <c r="J489" s="384"/>
      <c r="K489" s="384"/>
      <c r="L489" s="384"/>
      <c r="M489" s="384"/>
      <c r="N489" s="384"/>
      <c r="O489" s="385"/>
    </row>
    <row r="490" spans="1:15" ht="14.25" x14ac:dyDescent="0.2">
      <c r="A490" s="501" t="s">
        <v>27</v>
      </c>
      <c r="B490" s="501"/>
      <c r="C490" s="501"/>
      <c r="D490" s="501"/>
      <c r="E490" s="501"/>
      <c r="F490" s="501"/>
      <c r="G490" s="501"/>
      <c r="H490" s="501"/>
      <c r="I490" s="501"/>
      <c r="J490" s="501"/>
      <c r="K490" s="128" t="s">
        <v>26</v>
      </c>
      <c r="L490" s="129" t="s">
        <v>9</v>
      </c>
      <c r="M490" s="129" t="s">
        <v>25</v>
      </c>
      <c r="N490" s="129" t="s">
        <v>24</v>
      </c>
      <c r="O490" s="129" t="s">
        <v>23</v>
      </c>
    </row>
    <row r="491" spans="1:15" ht="30" customHeight="1" x14ac:dyDescent="0.2">
      <c r="A491" s="171" t="s">
        <v>169</v>
      </c>
      <c r="B491" s="505" t="s">
        <v>413</v>
      </c>
      <c r="C491" s="505"/>
      <c r="D491" s="505"/>
      <c r="E491" s="505"/>
      <c r="F491" s="505"/>
      <c r="G491" s="505"/>
      <c r="H491" s="505"/>
      <c r="I491" s="505"/>
      <c r="J491" s="505"/>
      <c r="K491" s="133">
        <v>10</v>
      </c>
      <c r="L491" s="116"/>
      <c r="M491" s="116"/>
      <c r="N491" s="113"/>
      <c r="O491" s="133"/>
    </row>
    <row r="492" spans="1:15" ht="30" customHeight="1" x14ac:dyDescent="0.2">
      <c r="A492" s="118"/>
      <c r="B492" s="383"/>
      <c r="C492" s="384"/>
      <c r="D492" s="384"/>
      <c r="E492" s="384"/>
      <c r="F492" s="384"/>
      <c r="G492" s="384"/>
      <c r="H492" s="384"/>
      <c r="I492" s="384"/>
      <c r="J492" s="384"/>
      <c r="K492" s="384"/>
      <c r="L492" s="384"/>
      <c r="M492" s="384"/>
      <c r="N492" s="384"/>
      <c r="O492" s="385"/>
    </row>
    <row r="493" spans="1:15" ht="30" customHeight="1" x14ac:dyDescent="0.2">
      <c r="A493" s="171" t="s">
        <v>170</v>
      </c>
      <c r="B493" s="505" t="s">
        <v>425</v>
      </c>
      <c r="C493" s="505"/>
      <c r="D493" s="505"/>
      <c r="E493" s="505"/>
      <c r="F493" s="505"/>
      <c r="G493" s="505"/>
      <c r="H493" s="505"/>
      <c r="I493" s="505"/>
      <c r="J493" s="505"/>
      <c r="K493" s="133">
        <v>10</v>
      </c>
      <c r="L493" s="116"/>
      <c r="M493" s="116"/>
      <c r="N493" s="116"/>
      <c r="O493" s="133"/>
    </row>
    <row r="494" spans="1:15" ht="30" customHeight="1" x14ac:dyDescent="0.2">
      <c r="A494" s="118"/>
      <c r="B494" s="383"/>
      <c r="C494" s="384"/>
      <c r="D494" s="384"/>
      <c r="E494" s="384"/>
      <c r="F494" s="384"/>
      <c r="G494" s="384"/>
      <c r="H494" s="384"/>
      <c r="I494" s="384"/>
      <c r="J494" s="384"/>
      <c r="K494" s="384"/>
      <c r="L494" s="384"/>
      <c r="M494" s="384"/>
      <c r="N494" s="384"/>
      <c r="O494" s="385"/>
    </row>
    <row r="495" spans="1:15" ht="15" customHeight="1" x14ac:dyDescent="0.2">
      <c r="A495" s="171" t="s">
        <v>171</v>
      </c>
      <c r="B495" s="509" t="s">
        <v>471</v>
      </c>
      <c r="C495" s="509"/>
      <c r="D495" s="509"/>
      <c r="E495" s="509"/>
      <c r="F495" s="509"/>
      <c r="G495" s="509"/>
      <c r="H495" s="509"/>
      <c r="I495" s="509"/>
      <c r="J495" s="509"/>
      <c r="K495" s="133">
        <v>5</v>
      </c>
      <c r="L495" s="116"/>
      <c r="M495" s="116"/>
      <c r="N495" s="113"/>
      <c r="O495" s="133"/>
    </row>
    <row r="496" spans="1:15" ht="30" customHeight="1" x14ac:dyDescent="0.2">
      <c r="A496" s="118"/>
      <c r="B496" s="383"/>
      <c r="C496" s="384"/>
      <c r="D496" s="384"/>
      <c r="E496" s="384"/>
      <c r="F496" s="384"/>
      <c r="G496" s="384"/>
      <c r="H496" s="384"/>
      <c r="I496" s="384"/>
      <c r="J496" s="384"/>
      <c r="K496" s="384"/>
      <c r="L496" s="384"/>
      <c r="M496" s="384"/>
      <c r="N496" s="384"/>
      <c r="O496" s="385"/>
    </row>
    <row r="497" spans="1:15" ht="15" customHeight="1" x14ac:dyDescent="0.2">
      <c r="A497" s="171" t="s">
        <v>172</v>
      </c>
      <c r="B497" s="509" t="s">
        <v>472</v>
      </c>
      <c r="C497" s="509"/>
      <c r="D497" s="509"/>
      <c r="E497" s="509"/>
      <c r="F497" s="341"/>
      <c r="G497" s="341"/>
      <c r="H497" s="341"/>
      <c r="I497" s="341"/>
      <c r="J497" s="341"/>
      <c r="K497" s="133">
        <v>5</v>
      </c>
      <c r="L497" s="116"/>
      <c r="M497" s="116"/>
      <c r="N497" s="113"/>
      <c r="O497" s="133"/>
    </row>
    <row r="498" spans="1:15" ht="30" customHeight="1" x14ac:dyDescent="0.2">
      <c r="A498" s="118"/>
      <c r="B498" s="383"/>
      <c r="C498" s="384"/>
      <c r="D498" s="384"/>
      <c r="E498" s="384"/>
      <c r="F498" s="384"/>
      <c r="G498" s="384"/>
      <c r="H498" s="384"/>
      <c r="I498" s="384"/>
      <c r="J498" s="384"/>
      <c r="K498" s="384"/>
      <c r="L498" s="384"/>
      <c r="M498" s="384"/>
      <c r="N498" s="384"/>
      <c r="O498" s="385"/>
    </row>
    <row r="499" spans="1:15" ht="45" customHeight="1" x14ac:dyDescent="0.2">
      <c r="A499" s="171" t="s">
        <v>173</v>
      </c>
      <c r="B499" s="505" t="s">
        <v>473</v>
      </c>
      <c r="C499" s="505"/>
      <c r="D499" s="505"/>
      <c r="E499" s="505"/>
      <c r="F499" s="506"/>
      <c r="G499" s="506"/>
      <c r="H499" s="506"/>
      <c r="I499" s="506"/>
      <c r="J499" s="506"/>
      <c r="K499" s="133">
        <v>5</v>
      </c>
      <c r="L499" s="116"/>
      <c r="M499" s="116"/>
      <c r="N499" s="116"/>
      <c r="O499" s="133"/>
    </row>
    <row r="500" spans="1:15" ht="30" customHeight="1" x14ac:dyDescent="0.2">
      <c r="A500" s="118"/>
      <c r="B500" s="383"/>
      <c r="C500" s="384"/>
      <c r="D500" s="384"/>
      <c r="E500" s="384"/>
      <c r="F500" s="384"/>
      <c r="G500" s="384"/>
      <c r="H500" s="384"/>
      <c r="I500" s="384"/>
      <c r="J500" s="384"/>
      <c r="K500" s="384"/>
      <c r="L500" s="384"/>
      <c r="M500" s="384"/>
      <c r="N500" s="384"/>
      <c r="O500" s="385"/>
    </row>
    <row r="501" spans="1:15" ht="15" customHeight="1" x14ac:dyDescent="0.25">
      <c r="A501" s="171" t="s">
        <v>174</v>
      </c>
      <c r="B501" s="510" t="s">
        <v>178</v>
      </c>
      <c r="C501" s="510"/>
      <c r="D501" s="510"/>
      <c r="E501" s="510"/>
      <c r="F501" s="511"/>
      <c r="G501" s="511"/>
      <c r="H501" s="511"/>
      <c r="I501" s="511"/>
      <c r="J501" s="511"/>
      <c r="K501" s="133">
        <v>5</v>
      </c>
      <c r="L501" s="116"/>
      <c r="M501" s="116"/>
      <c r="N501" s="113"/>
      <c r="O501" s="133"/>
    </row>
    <row r="502" spans="1:15" ht="30" customHeight="1" x14ac:dyDescent="0.2">
      <c r="A502" s="118"/>
      <c r="B502" s="383"/>
      <c r="C502" s="384"/>
      <c r="D502" s="384"/>
      <c r="E502" s="384"/>
      <c r="F502" s="384"/>
      <c r="G502" s="384"/>
      <c r="H502" s="384"/>
      <c r="I502" s="384"/>
      <c r="J502" s="384"/>
      <c r="K502" s="384"/>
      <c r="L502" s="384"/>
      <c r="M502" s="384"/>
      <c r="N502" s="384"/>
      <c r="O502" s="385"/>
    </row>
    <row r="503" spans="1:15" ht="15" customHeight="1" x14ac:dyDescent="0.2">
      <c r="A503" s="171" t="s">
        <v>175</v>
      </c>
      <c r="B503" s="509" t="s">
        <v>125</v>
      </c>
      <c r="C503" s="509"/>
      <c r="D503" s="509"/>
      <c r="E503" s="509"/>
      <c r="F503" s="341"/>
      <c r="G503" s="341"/>
      <c r="H503" s="341"/>
      <c r="I503" s="341"/>
      <c r="J503" s="341"/>
      <c r="K503" s="133">
        <v>5</v>
      </c>
      <c r="L503" s="116"/>
      <c r="M503" s="116"/>
      <c r="N503" s="116"/>
      <c r="O503" s="133"/>
    </row>
    <row r="504" spans="1:15" ht="30" customHeight="1" x14ac:dyDescent="0.2">
      <c r="A504" s="118"/>
      <c r="B504" s="383"/>
      <c r="C504" s="384"/>
      <c r="D504" s="384"/>
      <c r="E504" s="384"/>
      <c r="F504" s="384"/>
      <c r="G504" s="384"/>
      <c r="H504" s="384"/>
      <c r="I504" s="384"/>
      <c r="J504" s="384"/>
      <c r="K504" s="384"/>
      <c r="L504" s="384"/>
      <c r="M504" s="384"/>
      <c r="N504" s="384"/>
      <c r="O504" s="385"/>
    </row>
    <row r="505" spans="1:15" ht="30" customHeight="1" x14ac:dyDescent="0.2">
      <c r="A505" s="171" t="s">
        <v>176</v>
      </c>
      <c r="B505" s="505" t="s">
        <v>474</v>
      </c>
      <c r="C505" s="505"/>
      <c r="D505" s="505"/>
      <c r="E505" s="505"/>
      <c r="F505" s="506"/>
      <c r="G505" s="506"/>
      <c r="H505" s="506"/>
      <c r="I505" s="506"/>
      <c r="J505" s="506"/>
      <c r="K505" s="133">
        <v>5</v>
      </c>
      <c r="L505" s="116"/>
      <c r="M505" s="116"/>
      <c r="N505" s="113"/>
      <c r="O505" s="133"/>
    </row>
    <row r="506" spans="1:15" ht="30" customHeight="1" x14ac:dyDescent="0.2">
      <c r="A506" s="118"/>
      <c r="B506" s="383"/>
      <c r="C506" s="384"/>
      <c r="D506" s="384"/>
      <c r="E506" s="384"/>
      <c r="F506" s="384"/>
      <c r="G506" s="384"/>
      <c r="H506" s="384"/>
      <c r="I506" s="384"/>
      <c r="J506" s="384"/>
      <c r="K506" s="384"/>
      <c r="L506" s="384"/>
      <c r="M506" s="384"/>
      <c r="N506" s="384"/>
      <c r="O506" s="385"/>
    </row>
    <row r="507" spans="1:15" ht="14.25" x14ac:dyDescent="0.2">
      <c r="A507" s="149"/>
      <c r="B507" s="150"/>
      <c r="C507" s="151"/>
      <c r="D507" s="151"/>
      <c r="E507" s="151"/>
      <c r="F507" s="151"/>
      <c r="G507" s="151"/>
      <c r="H507" s="151"/>
      <c r="I507" s="151"/>
      <c r="J507" s="151"/>
      <c r="K507" s="151"/>
      <c r="L507" s="151"/>
      <c r="M507" s="151"/>
      <c r="N507" s="151"/>
      <c r="O507" s="151"/>
    </row>
    <row r="508" spans="1:15" ht="14.25" x14ac:dyDescent="0.2">
      <c r="A508" s="501" t="s">
        <v>27</v>
      </c>
      <c r="B508" s="501"/>
      <c r="C508" s="501"/>
      <c r="D508" s="501"/>
      <c r="E508" s="501"/>
      <c r="F508" s="501"/>
      <c r="G508" s="501"/>
      <c r="H508" s="501"/>
      <c r="I508" s="501"/>
      <c r="J508" s="501"/>
      <c r="K508" s="128" t="s">
        <v>26</v>
      </c>
      <c r="L508" s="129" t="s">
        <v>9</v>
      </c>
      <c r="M508" s="129" t="s">
        <v>25</v>
      </c>
      <c r="N508" s="129" t="s">
        <v>24</v>
      </c>
      <c r="O508" s="129" t="s">
        <v>23</v>
      </c>
    </row>
    <row r="509" spans="1:15" ht="45" customHeight="1" x14ac:dyDescent="0.2">
      <c r="A509" s="171" t="s">
        <v>177</v>
      </c>
      <c r="B509" s="505" t="s">
        <v>475</v>
      </c>
      <c r="C509" s="505"/>
      <c r="D509" s="505"/>
      <c r="E509" s="505"/>
      <c r="F509" s="506"/>
      <c r="G509" s="506"/>
      <c r="H509" s="506"/>
      <c r="I509" s="506"/>
      <c r="J509" s="506"/>
      <c r="K509" s="133">
        <v>10</v>
      </c>
      <c r="L509" s="116"/>
      <c r="M509" s="116"/>
      <c r="N509" s="113"/>
      <c r="O509" s="133"/>
    </row>
    <row r="510" spans="1:15" ht="30" customHeight="1" x14ac:dyDescent="0.2">
      <c r="A510" s="118"/>
      <c r="B510" s="383"/>
      <c r="C510" s="384"/>
      <c r="D510" s="384"/>
      <c r="E510" s="384"/>
      <c r="F510" s="384"/>
      <c r="G510" s="384"/>
      <c r="H510" s="384"/>
      <c r="I510" s="384"/>
      <c r="J510" s="384"/>
      <c r="K510" s="384"/>
      <c r="L510" s="384"/>
      <c r="M510" s="384"/>
      <c r="N510" s="384"/>
      <c r="O510" s="385"/>
    </row>
    <row r="511" spans="1:15" ht="45" customHeight="1" x14ac:dyDescent="0.2">
      <c r="A511" s="171" t="s">
        <v>179</v>
      </c>
      <c r="B511" s="505" t="s">
        <v>445</v>
      </c>
      <c r="C511" s="505"/>
      <c r="D511" s="505"/>
      <c r="E511" s="505"/>
      <c r="F511" s="506"/>
      <c r="G511" s="506"/>
      <c r="H511" s="506"/>
      <c r="I511" s="506"/>
      <c r="J511" s="506"/>
      <c r="K511" s="133">
        <v>10</v>
      </c>
      <c r="L511" s="116"/>
      <c r="M511" s="116"/>
      <c r="N511" s="113"/>
      <c r="O511" s="133"/>
    </row>
    <row r="512" spans="1:15" ht="30" customHeight="1" x14ac:dyDescent="0.2">
      <c r="A512" s="118"/>
      <c r="B512" s="383"/>
      <c r="C512" s="384"/>
      <c r="D512" s="384"/>
      <c r="E512" s="384"/>
      <c r="F512" s="384"/>
      <c r="G512" s="384"/>
      <c r="H512" s="384"/>
      <c r="I512" s="384"/>
      <c r="J512" s="384"/>
      <c r="K512" s="384"/>
      <c r="L512" s="384"/>
      <c r="M512" s="384"/>
      <c r="N512" s="384"/>
      <c r="O512" s="385"/>
    </row>
    <row r="513" spans="1:15" ht="30" customHeight="1" x14ac:dyDescent="0.2">
      <c r="A513" s="473" t="s">
        <v>138</v>
      </c>
      <c r="B513" s="473"/>
      <c r="C513" s="473"/>
      <c r="D513" s="473"/>
      <c r="E513" s="473"/>
      <c r="F513" s="473"/>
      <c r="G513" s="473"/>
      <c r="H513" s="473"/>
      <c r="I513" s="473"/>
      <c r="J513" s="473"/>
      <c r="K513" s="473"/>
      <c r="L513" s="473"/>
      <c r="M513" s="473"/>
      <c r="N513" s="473"/>
      <c r="O513" s="473"/>
    </row>
    <row r="514" spans="1:15" ht="14.25" x14ac:dyDescent="0.2">
      <c r="A514" s="501" t="s">
        <v>27</v>
      </c>
      <c r="B514" s="501"/>
      <c r="C514" s="501"/>
      <c r="D514" s="501"/>
      <c r="E514" s="501"/>
      <c r="F514" s="501"/>
      <c r="G514" s="501"/>
      <c r="H514" s="501"/>
      <c r="I514" s="501"/>
      <c r="J514" s="501"/>
      <c r="K514" s="128" t="s">
        <v>26</v>
      </c>
      <c r="L514" s="129" t="s">
        <v>9</v>
      </c>
      <c r="M514" s="129" t="s">
        <v>25</v>
      </c>
      <c r="N514" s="129" t="s">
        <v>24</v>
      </c>
      <c r="O514" s="129" t="s">
        <v>23</v>
      </c>
    </row>
    <row r="515" spans="1:15" ht="30" customHeight="1" x14ac:dyDescent="0.2">
      <c r="A515" s="171" t="s">
        <v>180</v>
      </c>
      <c r="B515" s="505" t="s">
        <v>476</v>
      </c>
      <c r="C515" s="505"/>
      <c r="D515" s="505"/>
      <c r="E515" s="505"/>
      <c r="F515" s="506"/>
      <c r="G515" s="506"/>
      <c r="H515" s="506"/>
      <c r="I515" s="506"/>
      <c r="J515" s="506"/>
      <c r="K515" s="133">
        <v>10</v>
      </c>
      <c r="L515" s="116"/>
      <c r="M515" s="116"/>
      <c r="N515" s="113"/>
      <c r="O515" s="133" t="s">
        <v>30</v>
      </c>
    </row>
    <row r="516" spans="1:15" ht="30" customHeight="1" x14ac:dyDescent="0.2">
      <c r="A516" s="118"/>
      <c r="B516" s="383"/>
      <c r="C516" s="384"/>
      <c r="D516" s="384"/>
      <c r="E516" s="384"/>
      <c r="F516" s="384"/>
      <c r="G516" s="384"/>
      <c r="H516" s="384"/>
      <c r="I516" s="384"/>
      <c r="J516" s="384"/>
      <c r="K516" s="384"/>
      <c r="L516" s="384"/>
      <c r="M516" s="384"/>
      <c r="N516" s="384"/>
      <c r="O516" s="385"/>
    </row>
    <row r="517" spans="1:15" ht="30" customHeight="1" x14ac:dyDescent="0.2">
      <c r="A517" s="171" t="s">
        <v>181</v>
      </c>
      <c r="B517" s="505" t="s">
        <v>431</v>
      </c>
      <c r="C517" s="505"/>
      <c r="D517" s="505"/>
      <c r="E517" s="505"/>
      <c r="F517" s="506"/>
      <c r="G517" s="506"/>
      <c r="H517" s="506"/>
      <c r="I517" s="506"/>
      <c r="J517" s="506"/>
      <c r="K517" s="133">
        <v>10</v>
      </c>
      <c r="L517" s="116"/>
      <c r="M517" s="116"/>
      <c r="N517" s="113"/>
      <c r="O517" s="133" t="s">
        <v>30</v>
      </c>
    </row>
    <row r="518" spans="1:15" ht="30" customHeight="1" x14ac:dyDescent="0.2">
      <c r="A518" s="118"/>
      <c r="B518" s="383"/>
      <c r="C518" s="384"/>
      <c r="D518" s="384"/>
      <c r="E518" s="384"/>
      <c r="F518" s="384"/>
      <c r="G518" s="384"/>
      <c r="H518" s="384"/>
      <c r="I518" s="384"/>
      <c r="J518" s="384"/>
      <c r="K518" s="384"/>
      <c r="L518" s="384"/>
      <c r="M518" s="384"/>
      <c r="N518" s="384"/>
      <c r="O518" s="385"/>
    </row>
    <row r="519" spans="1:15" ht="30" customHeight="1" x14ac:dyDescent="0.2">
      <c r="A519" s="171" t="s">
        <v>182</v>
      </c>
      <c r="B519" s="505" t="s">
        <v>432</v>
      </c>
      <c r="C519" s="505"/>
      <c r="D519" s="505"/>
      <c r="E519" s="505"/>
      <c r="F519" s="506"/>
      <c r="G519" s="506"/>
      <c r="H519" s="506"/>
      <c r="I519" s="506"/>
      <c r="J519" s="506"/>
      <c r="K519" s="133">
        <v>5</v>
      </c>
      <c r="L519" s="116"/>
      <c r="M519" s="116"/>
      <c r="N519" s="116"/>
      <c r="O519" s="133" t="s">
        <v>264</v>
      </c>
    </row>
    <row r="520" spans="1:15" ht="30" customHeight="1" x14ac:dyDescent="0.2">
      <c r="A520" s="118"/>
      <c r="B520" s="383"/>
      <c r="C520" s="384"/>
      <c r="D520" s="384"/>
      <c r="E520" s="384"/>
      <c r="F520" s="384"/>
      <c r="G520" s="384"/>
      <c r="H520" s="384"/>
      <c r="I520" s="384"/>
      <c r="J520" s="384"/>
      <c r="K520" s="384"/>
      <c r="L520" s="384"/>
      <c r="M520" s="384"/>
      <c r="N520" s="384"/>
      <c r="O520" s="385"/>
    </row>
    <row r="521" spans="1:15" ht="30" customHeight="1" x14ac:dyDescent="0.2">
      <c r="A521" s="171" t="s">
        <v>286</v>
      </c>
      <c r="B521" s="505" t="s">
        <v>477</v>
      </c>
      <c r="C521" s="505"/>
      <c r="D521" s="505"/>
      <c r="E521" s="505"/>
      <c r="F521" s="506"/>
      <c r="G521" s="506"/>
      <c r="H521" s="506"/>
      <c r="I521" s="506"/>
      <c r="J521" s="506"/>
      <c r="K521" s="133">
        <v>5</v>
      </c>
      <c r="L521" s="116"/>
      <c r="M521" s="116"/>
      <c r="N521" s="113"/>
      <c r="O521" s="133"/>
    </row>
    <row r="522" spans="1:15" ht="30" customHeight="1" x14ac:dyDescent="0.2">
      <c r="A522" s="118"/>
      <c r="B522" s="383"/>
      <c r="C522" s="384"/>
      <c r="D522" s="384"/>
      <c r="E522" s="384"/>
      <c r="F522" s="384"/>
      <c r="G522" s="384"/>
      <c r="H522" s="384"/>
      <c r="I522" s="384"/>
      <c r="J522" s="384"/>
      <c r="K522" s="384"/>
      <c r="L522" s="384"/>
      <c r="M522" s="384"/>
      <c r="N522" s="384"/>
      <c r="O522" s="385"/>
    </row>
    <row r="523" spans="1:15" ht="18.75" x14ac:dyDescent="0.3">
      <c r="A523" s="528" t="s">
        <v>183</v>
      </c>
      <c r="B523" s="528"/>
      <c r="C523" s="528"/>
      <c r="D523" s="528"/>
      <c r="E523" s="528"/>
      <c r="F523" s="528"/>
      <c r="G523" s="528"/>
      <c r="H523" s="528"/>
      <c r="I523" s="528"/>
      <c r="J523" s="528"/>
      <c r="K523" s="528"/>
      <c r="L523" s="528"/>
      <c r="M523" s="528"/>
      <c r="N523" s="528"/>
      <c r="O523" s="528"/>
    </row>
    <row r="524" spans="1:15" ht="14.25" x14ac:dyDescent="0.2">
      <c r="A524" s="529" t="s">
        <v>312</v>
      </c>
      <c r="B524" s="529"/>
      <c r="C524" s="529"/>
      <c r="D524" s="529"/>
      <c r="E524" s="529"/>
      <c r="F524" s="529"/>
      <c r="G524" s="529"/>
      <c r="H524" s="529"/>
      <c r="I524" s="529"/>
      <c r="J524" s="529"/>
      <c r="K524" s="529"/>
      <c r="L524" s="529"/>
      <c r="M524" s="529"/>
      <c r="N524" s="529"/>
      <c r="O524" s="529"/>
    </row>
    <row r="525" spans="1:15" ht="14.25" x14ac:dyDescent="0.2">
      <c r="A525" s="530"/>
      <c r="B525" s="530"/>
      <c r="C525" s="531"/>
      <c r="D525" s="184"/>
      <c r="E525" s="185" t="s">
        <v>149</v>
      </c>
      <c r="F525" s="532"/>
      <c r="G525" s="533"/>
      <c r="H525" s="184"/>
      <c r="I525" s="453" t="s">
        <v>25</v>
      </c>
      <c r="J525" s="534"/>
      <c r="K525" s="535" t="s">
        <v>306</v>
      </c>
      <c r="L525" s="535"/>
      <c r="M525" s="535"/>
      <c r="N525" s="535"/>
      <c r="O525" s="535"/>
    </row>
    <row r="526" spans="1:15" ht="14.25" x14ac:dyDescent="0.2">
      <c r="A526" s="453" t="s">
        <v>349</v>
      </c>
      <c r="B526" s="453"/>
      <c r="C526" s="453"/>
      <c r="D526" s="453"/>
      <c r="E526" s="453"/>
      <c r="F526" s="453"/>
      <c r="G526" s="453"/>
      <c r="H526" s="453"/>
      <c r="I526" s="453"/>
      <c r="J526" s="453"/>
      <c r="K526" s="453"/>
      <c r="L526" s="453"/>
      <c r="M526" s="453"/>
      <c r="N526" s="453"/>
      <c r="O526" s="453"/>
    </row>
    <row r="527" spans="1:15" ht="14.25" x14ac:dyDescent="0.2">
      <c r="A527" s="536" t="s">
        <v>350</v>
      </c>
      <c r="B527" s="536"/>
      <c r="C527" s="536"/>
      <c r="D527" s="536"/>
      <c r="E527" s="536"/>
      <c r="F527" s="536"/>
      <c r="G527" s="536"/>
      <c r="H527" s="536"/>
      <c r="I527" s="536"/>
      <c r="J527" s="536"/>
      <c r="K527" s="536"/>
      <c r="L527" s="536"/>
      <c r="M527" s="536"/>
      <c r="N527" s="536"/>
      <c r="O527" s="536"/>
    </row>
    <row r="528" spans="1:15" ht="12.75" x14ac:dyDescent="0.2">
      <c r="A528" s="537"/>
      <c r="B528" s="537"/>
      <c r="C528" s="537"/>
      <c r="D528" s="537"/>
      <c r="E528" s="537"/>
      <c r="F528" s="537"/>
      <c r="G528" s="537"/>
      <c r="H528" s="537"/>
      <c r="I528" s="537"/>
      <c r="J528" s="537"/>
      <c r="K528" s="537"/>
      <c r="L528" s="537"/>
      <c r="M528" s="537"/>
      <c r="N528" s="537"/>
      <c r="O528" s="537"/>
    </row>
    <row r="529" spans="1:20" ht="14.25" x14ac:dyDescent="0.2">
      <c r="A529" s="501" t="s">
        <v>27</v>
      </c>
      <c r="B529" s="501"/>
      <c r="C529" s="501"/>
      <c r="D529" s="501"/>
      <c r="E529" s="501"/>
      <c r="F529" s="501"/>
      <c r="G529" s="501"/>
      <c r="H529" s="501"/>
      <c r="I529" s="501"/>
      <c r="J529" s="501"/>
      <c r="K529" s="128" t="s">
        <v>26</v>
      </c>
      <c r="L529" s="129" t="s">
        <v>9</v>
      </c>
      <c r="M529" s="129" t="s">
        <v>25</v>
      </c>
      <c r="N529" s="129" t="s">
        <v>24</v>
      </c>
      <c r="O529" s="129" t="s">
        <v>23</v>
      </c>
    </row>
    <row r="530" spans="1:20" ht="30" customHeight="1" x14ac:dyDescent="0.2">
      <c r="A530" s="171" t="s">
        <v>184</v>
      </c>
      <c r="B530" s="505" t="s">
        <v>478</v>
      </c>
      <c r="C530" s="505"/>
      <c r="D530" s="505"/>
      <c r="E530" s="505"/>
      <c r="F530" s="506"/>
      <c r="G530" s="506"/>
      <c r="H530" s="506"/>
      <c r="I530" s="506"/>
      <c r="J530" s="506"/>
      <c r="K530" s="133">
        <v>5</v>
      </c>
      <c r="L530" s="186"/>
      <c r="M530" s="186"/>
      <c r="N530" s="187" t="str">
        <f>IF($H$525&gt;0, 5, "-----")</f>
        <v>-----</v>
      </c>
      <c r="O530" s="133" t="s">
        <v>265</v>
      </c>
      <c r="T530" s="51"/>
    </row>
    <row r="531" spans="1:20" ht="30" customHeight="1" x14ac:dyDescent="0.2">
      <c r="A531" s="118"/>
      <c r="B531" s="383"/>
      <c r="C531" s="384"/>
      <c r="D531" s="384"/>
      <c r="E531" s="384"/>
      <c r="F531" s="384"/>
      <c r="G531" s="384"/>
      <c r="H531" s="384"/>
      <c r="I531" s="384"/>
      <c r="J531" s="384"/>
      <c r="K531" s="384"/>
      <c r="L531" s="384"/>
      <c r="M531" s="384"/>
      <c r="N531" s="384"/>
      <c r="O531" s="385"/>
      <c r="T531" s="51"/>
    </row>
    <row r="532" spans="1:20" ht="45" customHeight="1" x14ac:dyDescent="0.2">
      <c r="A532" s="171" t="s">
        <v>185</v>
      </c>
      <c r="B532" s="505" t="s">
        <v>479</v>
      </c>
      <c r="C532" s="505"/>
      <c r="D532" s="505"/>
      <c r="E532" s="505"/>
      <c r="F532" s="506"/>
      <c r="G532" s="506"/>
      <c r="H532" s="506"/>
      <c r="I532" s="506"/>
      <c r="J532" s="506"/>
      <c r="K532" s="133">
        <v>15</v>
      </c>
      <c r="L532" s="186"/>
      <c r="M532" s="186"/>
      <c r="N532" s="187" t="str">
        <f>IF($H$525&gt;0, 15, "-----")</f>
        <v>-----</v>
      </c>
      <c r="O532" s="133" t="s">
        <v>30</v>
      </c>
    </row>
    <row r="533" spans="1:20" ht="30" customHeight="1" x14ac:dyDescent="0.2">
      <c r="A533" s="118"/>
      <c r="B533" s="383"/>
      <c r="C533" s="384"/>
      <c r="D533" s="384"/>
      <c r="E533" s="384"/>
      <c r="F533" s="384"/>
      <c r="G533" s="384"/>
      <c r="H533" s="384"/>
      <c r="I533" s="384"/>
      <c r="J533" s="384"/>
      <c r="K533" s="384"/>
      <c r="L533" s="384"/>
      <c r="M533" s="384"/>
      <c r="N533" s="384"/>
      <c r="O533" s="385"/>
    </row>
    <row r="534" spans="1:20" ht="32.25" customHeight="1" x14ac:dyDescent="0.2">
      <c r="A534" s="171" t="s">
        <v>186</v>
      </c>
      <c r="B534" s="505" t="s">
        <v>603</v>
      </c>
      <c r="C534" s="505"/>
      <c r="D534" s="505"/>
      <c r="E534" s="505"/>
      <c r="F534" s="506"/>
      <c r="G534" s="506"/>
      <c r="H534" s="506"/>
      <c r="I534" s="506"/>
      <c r="J534" s="506"/>
      <c r="K534" s="133">
        <v>15</v>
      </c>
      <c r="L534" s="186"/>
      <c r="M534" s="186"/>
      <c r="N534" s="187" t="str">
        <f>IF($H$525&gt;0, 15, "-----")</f>
        <v>-----</v>
      </c>
      <c r="O534" s="133" t="s">
        <v>264</v>
      </c>
    </row>
    <row r="535" spans="1:20" ht="30" customHeight="1" x14ac:dyDescent="0.2">
      <c r="A535" s="118"/>
      <c r="B535" s="383"/>
      <c r="C535" s="479"/>
      <c r="D535" s="479"/>
      <c r="E535" s="479"/>
      <c r="F535" s="479"/>
      <c r="G535" s="479"/>
      <c r="H535" s="479"/>
      <c r="I535" s="479"/>
      <c r="J535" s="479"/>
      <c r="K535" s="479"/>
      <c r="L535" s="479"/>
      <c r="M535" s="479"/>
      <c r="N535" s="479"/>
      <c r="O535" s="480"/>
    </row>
    <row r="536" spans="1:20" ht="14.25" x14ac:dyDescent="0.2">
      <c r="A536" s="149"/>
      <c r="B536" s="150"/>
      <c r="C536" s="151"/>
      <c r="D536" s="151"/>
      <c r="E536" s="151"/>
      <c r="F536" s="151"/>
      <c r="G536" s="151"/>
      <c r="H536" s="151"/>
      <c r="I536" s="151"/>
      <c r="J536" s="151"/>
      <c r="K536" s="151"/>
      <c r="L536" s="151"/>
      <c r="M536" s="151"/>
      <c r="N536" s="151"/>
      <c r="O536" s="151"/>
    </row>
    <row r="537" spans="1:20" ht="14.25" x14ac:dyDescent="0.2">
      <c r="A537" s="501" t="s">
        <v>27</v>
      </c>
      <c r="B537" s="501"/>
      <c r="C537" s="501"/>
      <c r="D537" s="501"/>
      <c r="E537" s="501"/>
      <c r="F537" s="501"/>
      <c r="G537" s="501"/>
      <c r="H537" s="501"/>
      <c r="I537" s="501"/>
      <c r="J537" s="501"/>
      <c r="K537" s="128" t="s">
        <v>26</v>
      </c>
      <c r="L537" s="129" t="s">
        <v>9</v>
      </c>
      <c r="M537" s="129" t="s">
        <v>25</v>
      </c>
      <c r="N537" s="129" t="s">
        <v>24</v>
      </c>
      <c r="O537" s="129" t="s">
        <v>23</v>
      </c>
    </row>
    <row r="538" spans="1:20" ht="30" customHeight="1" x14ac:dyDescent="0.2">
      <c r="A538" s="171" t="s">
        <v>187</v>
      </c>
      <c r="B538" s="505" t="s">
        <v>409</v>
      </c>
      <c r="C538" s="505"/>
      <c r="D538" s="505"/>
      <c r="E538" s="505"/>
      <c r="F538" s="506"/>
      <c r="G538" s="506"/>
      <c r="H538" s="506"/>
      <c r="I538" s="506"/>
      <c r="J538" s="506"/>
      <c r="K538" s="133">
        <v>10</v>
      </c>
      <c r="L538" s="186"/>
      <c r="M538" s="186"/>
      <c r="N538" s="187" t="str">
        <f>IF($H$525&gt;0, 10, "-----")</f>
        <v>-----</v>
      </c>
      <c r="O538" s="133" t="s">
        <v>30</v>
      </c>
    </row>
    <row r="539" spans="1:20" ht="30" customHeight="1" x14ac:dyDescent="0.2">
      <c r="A539" s="118"/>
      <c r="B539" s="383"/>
      <c r="C539" s="384"/>
      <c r="D539" s="384"/>
      <c r="E539" s="384"/>
      <c r="F539" s="384"/>
      <c r="G539" s="384"/>
      <c r="H539" s="384"/>
      <c r="I539" s="384"/>
      <c r="J539" s="384"/>
      <c r="K539" s="384"/>
      <c r="L539" s="384"/>
      <c r="M539" s="384"/>
      <c r="N539" s="384"/>
      <c r="O539" s="385"/>
    </row>
    <row r="540" spans="1:20" ht="30" customHeight="1" x14ac:dyDescent="0.2">
      <c r="A540" s="171" t="s">
        <v>188</v>
      </c>
      <c r="B540" s="505" t="s">
        <v>480</v>
      </c>
      <c r="C540" s="505"/>
      <c r="D540" s="505"/>
      <c r="E540" s="505"/>
      <c r="F540" s="506"/>
      <c r="G540" s="506"/>
      <c r="H540" s="506"/>
      <c r="I540" s="506"/>
      <c r="J540" s="506"/>
      <c r="K540" s="133">
        <v>10</v>
      </c>
      <c r="L540" s="186"/>
      <c r="M540" s="186"/>
      <c r="N540" s="187" t="str">
        <f>IF($H$525&gt;0, 10, "-----")</f>
        <v>-----</v>
      </c>
      <c r="O540" s="133" t="s">
        <v>30</v>
      </c>
    </row>
    <row r="541" spans="1:20" ht="30" customHeight="1" x14ac:dyDescent="0.2">
      <c r="A541" s="118"/>
      <c r="B541" s="383"/>
      <c r="C541" s="384"/>
      <c r="D541" s="384"/>
      <c r="E541" s="384"/>
      <c r="F541" s="384"/>
      <c r="G541" s="384"/>
      <c r="H541" s="384"/>
      <c r="I541" s="384"/>
      <c r="J541" s="384"/>
      <c r="K541" s="384"/>
      <c r="L541" s="384"/>
      <c r="M541" s="384"/>
      <c r="N541" s="384"/>
      <c r="O541" s="385"/>
    </row>
    <row r="542" spans="1:20" ht="45" customHeight="1" x14ac:dyDescent="0.2">
      <c r="A542" s="171" t="s">
        <v>189</v>
      </c>
      <c r="B542" s="505" t="s">
        <v>608</v>
      </c>
      <c r="C542" s="505"/>
      <c r="D542" s="505"/>
      <c r="E542" s="505"/>
      <c r="F542" s="506"/>
      <c r="G542" s="506"/>
      <c r="H542" s="506"/>
      <c r="I542" s="506"/>
      <c r="J542" s="506"/>
      <c r="K542" s="133">
        <v>10</v>
      </c>
      <c r="L542" s="186"/>
      <c r="M542" s="186"/>
      <c r="N542" s="187" t="str">
        <f>IF($H$525&gt;0, 10, "-----")</f>
        <v>-----</v>
      </c>
      <c r="O542" s="133" t="s">
        <v>30</v>
      </c>
    </row>
    <row r="543" spans="1:20" ht="30" customHeight="1" x14ac:dyDescent="0.2">
      <c r="A543" s="118"/>
      <c r="B543" s="383"/>
      <c r="C543" s="384"/>
      <c r="D543" s="384"/>
      <c r="E543" s="384"/>
      <c r="F543" s="384"/>
      <c r="G543" s="384"/>
      <c r="H543" s="384"/>
      <c r="I543" s="384"/>
      <c r="J543" s="384"/>
      <c r="K543" s="384"/>
      <c r="L543" s="384"/>
      <c r="M543" s="384"/>
      <c r="N543" s="384"/>
      <c r="O543" s="385"/>
    </row>
    <row r="544" spans="1:20" ht="30" customHeight="1" x14ac:dyDescent="0.2">
      <c r="A544" s="171" t="s">
        <v>190</v>
      </c>
      <c r="B544" s="505" t="s">
        <v>414</v>
      </c>
      <c r="C544" s="505"/>
      <c r="D544" s="505"/>
      <c r="E544" s="505"/>
      <c r="F544" s="506"/>
      <c r="G544" s="506"/>
      <c r="H544" s="506"/>
      <c r="I544" s="506"/>
      <c r="J544" s="506"/>
      <c r="K544" s="133">
        <v>10</v>
      </c>
      <c r="L544" s="186"/>
      <c r="M544" s="186"/>
      <c r="N544" s="187" t="str">
        <f>IF($H$525&gt;0, 10, "-----")</f>
        <v>-----</v>
      </c>
      <c r="O544" s="133" t="s">
        <v>264</v>
      </c>
    </row>
    <row r="545" spans="1:15" ht="30" customHeight="1" x14ac:dyDescent="0.2">
      <c r="A545" s="118"/>
      <c r="B545" s="383"/>
      <c r="C545" s="384"/>
      <c r="D545" s="384"/>
      <c r="E545" s="384"/>
      <c r="F545" s="384"/>
      <c r="G545" s="384"/>
      <c r="H545" s="384"/>
      <c r="I545" s="384"/>
      <c r="J545" s="384"/>
      <c r="K545" s="384"/>
      <c r="L545" s="384"/>
      <c r="M545" s="384"/>
      <c r="N545" s="384"/>
      <c r="O545" s="385"/>
    </row>
    <row r="546" spans="1:15" ht="30" customHeight="1" x14ac:dyDescent="0.2">
      <c r="A546" s="171" t="s">
        <v>191</v>
      </c>
      <c r="B546" s="505" t="s">
        <v>604</v>
      </c>
      <c r="C546" s="505"/>
      <c r="D546" s="505"/>
      <c r="E546" s="505"/>
      <c r="F546" s="506"/>
      <c r="G546" s="506"/>
      <c r="H546" s="506"/>
      <c r="I546" s="506"/>
      <c r="J546" s="506"/>
      <c r="K546" s="133">
        <v>15</v>
      </c>
      <c r="L546" s="186"/>
      <c r="M546" s="186"/>
      <c r="N546" s="187" t="str">
        <f>IF($H$525&gt;0, 15, "-----")</f>
        <v>-----</v>
      </c>
      <c r="O546" s="133" t="s">
        <v>264</v>
      </c>
    </row>
    <row r="547" spans="1:15" ht="30" customHeight="1" x14ac:dyDescent="0.2">
      <c r="A547" s="118"/>
      <c r="B547" s="383"/>
      <c r="C547" s="479"/>
      <c r="D547" s="479"/>
      <c r="E547" s="479"/>
      <c r="F547" s="479"/>
      <c r="G547" s="479"/>
      <c r="H547" s="479"/>
      <c r="I547" s="479"/>
      <c r="J547" s="479"/>
      <c r="K547" s="479"/>
      <c r="L547" s="479"/>
      <c r="M547" s="479"/>
      <c r="N547" s="479"/>
      <c r="O547" s="480"/>
    </row>
    <row r="548" spans="1:15" ht="30" customHeight="1" x14ac:dyDescent="0.2">
      <c r="A548" s="171" t="s">
        <v>192</v>
      </c>
      <c r="B548" s="505" t="s">
        <v>481</v>
      </c>
      <c r="C548" s="505"/>
      <c r="D548" s="505"/>
      <c r="E548" s="505"/>
      <c r="F548" s="506"/>
      <c r="G548" s="506"/>
      <c r="H548" s="506"/>
      <c r="I548" s="506"/>
      <c r="J548" s="506"/>
      <c r="K548" s="133">
        <v>10</v>
      </c>
      <c r="L548" s="186"/>
      <c r="M548" s="186"/>
      <c r="N548" s="187" t="str">
        <f>IF($H$525&gt;0, 10, "-----")</f>
        <v>-----</v>
      </c>
      <c r="O548" s="133" t="s">
        <v>30</v>
      </c>
    </row>
    <row r="549" spans="1:15" ht="30" customHeight="1" x14ac:dyDescent="0.2">
      <c r="A549" s="118"/>
      <c r="B549" s="383"/>
      <c r="C549" s="384"/>
      <c r="D549" s="384"/>
      <c r="E549" s="384"/>
      <c r="F549" s="384"/>
      <c r="G549" s="384"/>
      <c r="H549" s="384"/>
      <c r="I549" s="384"/>
      <c r="J549" s="384"/>
      <c r="K549" s="384"/>
      <c r="L549" s="384"/>
      <c r="M549" s="384"/>
      <c r="N549" s="384"/>
      <c r="O549" s="385"/>
    </row>
    <row r="550" spans="1:15" ht="30" customHeight="1" x14ac:dyDescent="0.2">
      <c r="A550" s="171" t="s">
        <v>193</v>
      </c>
      <c r="B550" s="505" t="s">
        <v>482</v>
      </c>
      <c r="C550" s="505"/>
      <c r="D550" s="505"/>
      <c r="E550" s="505"/>
      <c r="F550" s="506"/>
      <c r="G550" s="506"/>
      <c r="H550" s="506"/>
      <c r="I550" s="506"/>
      <c r="J550" s="506"/>
      <c r="K550" s="133">
        <v>10</v>
      </c>
      <c r="L550" s="186"/>
      <c r="M550" s="186"/>
      <c r="N550" s="187" t="str">
        <f>IF($H$525&gt;0, 10, "-----")</f>
        <v>-----</v>
      </c>
      <c r="O550" s="133" t="s">
        <v>265</v>
      </c>
    </row>
    <row r="551" spans="1:15" ht="30" customHeight="1" x14ac:dyDescent="0.2">
      <c r="A551" s="118"/>
      <c r="B551" s="383"/>
      <c r="C551" s="384"/>
      <c r="D551" s="384"/>
      <c r="E551" s="384"/>
      <c r="F551" s="384"/>
      <c r="G551" s="384"/>
      <c r="H551" s="384"/>
      <c r="I551" s="384"/>
      <c r="J551" s="384"/>
      <c r="K551" s="384"/>
      <c r="L551" s="384"/>
      <c r="M551" s="384"/>
      <c r="N551" s="384"/>
      <c r="O551" s="385"/>
    </row>
    <row r="552" spans="1:15" ht="30" customHeight="1" x14ac:dyDescent="0.2">
      <c r="A552" s="171" t="s">
        <v>194</v>
      </c>
      <c r="B552" s="505" t="s">
        <v>483</v>
      </c>
      <c r="C552" s="505"/>
      <c r="D552" s="505"/>
      <c r="E552" s="505"/>
      <c r="F552" s="506"/>
      <c r="G552" s="506"/>
      <c r="H552" s="506"/>
      <c r="I552" s="506"/>
      <c r="J552" s="506"/>
      <c r="K552" s="133">
        <v>5</v>
      </c>
      <c r="L552" s="186"/>
      <c r="M552" s="186"/>
      <c r="N552" s="187" t="str">
        <f>IF($H$525&gt;0, 5, "-----")</f>
        <v>-----</v>
      </c>
      <c r="O552" s="133"/>
    </row>
    <row r="553" spans="1:15" ht="30" customHeight="1" x14ac:dyDescent="0.2">
      <c r="A553" s="118"/>
      <c r="B553" s="383"/>
      <c r="C553" s="384"/>
      <c r="D553" s="384"/>
      <c r="E553" s="384"/>
      <c r="F553" s="384"/>
      <c r="G553" s="384"/>
      <c r="H553" s="384"/>
      <c r="I553" s="384"/>
      <c r="J553" s="384"/>
      <c r="K553" s="384"/>
      <c r="L553" s="384"/>
      <c r="M553" s="384"/>
      <c r="N553" s="384"/>
      <c r="O553" s="385"/>
    </row>
    <row r="554" spans="1:15" ht="30" customHeight="1" x14ac:dyDescent="0.2">
      <c r="A554" s="171" t="s">
        <v>195</v>
      </c>
      <c r="B554" s="505" t="s">
        <v>484</v>
      </c>
      <c r="C554" s="505"/>
      <c r="D554" s="505"/>
      <c r="E554" s="505"/>
      <c r="F554" s="506"/>
      <c r="G554" s="506"/>
      <c r="H554" s="506"/>
      <c r="I554" s="506"/>
      <c r="J554" s="506"/>
      <c r="K554" s="133">
        <v>10</v>
      </c>
      <c r="L554" s="186"/>
      <c r="M554" s="186"/>
      <c r="N554" s="187" t="str">
        <f>IF($H$525&gt;0, 10, "-----")</f>
        <v>-----</v>
      </c>
      <c r="O554" s="133"/>
    </row>
    <row r="555" spans="1:15" ht="30" customHeight="1" x14ac:dyDescent="0.2">
      <c r="A555" s="118"/>
      <c r="B555" s="383"/>
      <c r="C555" s="384"/>
      <c r="D555" s="384"/>
      <c r="E555" s="384"/>
      <c r="F555" s="384"/>
      <c r="G555" s="384"/>
      <c r="H555" s="384"/>
      <c r="I555" s="384"/>
      <c r="J555" s="384"/>
      <c r="K555" s="384"/>
      <c r="L555" s="384"/>
      <c r="M555" s="384"/>
      <c r="N555" s="384"/>
      <c r="O555" s="385"/>
    </row>
    <row r="556" spans="1:15" ht="30" customHeight="1" x14ac:dyDescent="0.2">
      <c r="A556" s="473" t="s">
        <v>280</v>
      </c>
      <c r="B556" s="473"/>
      <c r="C556" s="473"/>
      <c r="D556" s="473"/>
      <c r="E556" s="473"/>
      <c r="F556" s="473"/>
      <c r="G556" s="473"/>
      <c r="H556" s="473"/>
      <c r="I556" s="473"/>
      <c r="J556" s="473"/>
      <c r="K556" s="473"/>
      <c r="L556" s="473"/>
      <c r="M556" s="473"/>
      <c r="N556" s="473"/>
      <c r="O556" s="473"/>
    </row>
    <row r="557" spans="1:15" ht="14.25" x14ac:dyDescent="0.2">
      <c r="A557" s="501" t="s">
        <v>27</v>
      </c>
      <c r="B557" s="501"/>
      <c r="C557" s="501"/>
      <c r="D557" s="501"/>
      <c r="E557" s="501"/>
      <c r="F557" s="501"/>
      <c r="G557" s="501"/>
      <c r="H557" s="501"/>
      <c r="I557" s="501"/>
      <c r="J557" s="501"/>
      <c r="K557" s="128" t="s">
        <v>26</v>
      </c>
      <c r="L557" s="129" t="s">
        <v>9</v>
      </c>
      <c r="M557" s="129" t="s">
        <v>25</v>
      </c>
      <c r="N557" s="129" t="s">
        <v>24</v>
      </c>
      <c r="O557" s="129" t="s">
        <v>23</v>
      </c>
    </row>
    <row r="558" spans="1:15" ht="45" customHeight="1" x14ac:dyDescent="0.2">
      <c r="A558" s="160" t="s">
        <v>196</v>
      </c>
      <c r="B558" s="505" t="s">
        <v>485</v>
      </c>
      <c r="C558" s="505"/>
      <c r="D558" s="505"/>
      <c r="E558" s="505"/>
      <c r="F558" s="506"/>
      <c r="G558" s="506"/>
      <c r="H558" s="506"/>
      <c r="I558" s="506"/>
      <c r="J558" s="506"/>
      <c r="K558" s="133">
        <v>10</v>
      </c>
      <c r="L558" s="116"/>
      <c r="M558" s="116"/>
      <c r="N558" s="113"/>
      <c r="O558" s="133"/>
    </row>
    <row r="559" spans="1:15" ht="30" customHeight="1" x14ac:dyDescent="0.2">
      <c r="A559" s="118"/>
      <c r="B559" s="383"/>
      <c r="C559" s="384"/>
      <c r="D559" s="384"/>
      <c r="E559" s="384"/>
      <c r="F559" s="384"/>
      <c r="G559" s="384"/>
      <c r="H559" s="384"/>
      <c r="I559" s="384"/>
      <c r="J559" s="384"/>
      <c r="K559" s="384"/>
      <c r="L559" s="384"/>
      <c r="M559" s="384"/>
      <c r="N559" s="384"/>
      <c r="O559" s="385"/>
    </row>
    <row r="560" spans="1:15" ht="45" customHeight="1" x14ac:dyDescent="0.2">
      <c r="A560" s="160" t="s">
        <v>197</v>
      </c>
      <c r="B560" s="505" t="s">
        <v>486</v>
      </c>
      <c r="C560" s="505"/>
      <c r="D560" s="505"/>
      <c r="E560" s="505"/>
      <c r="F560" s="506"/>
      <c r="G560" s="506"/>
      <c r="H560" s="506"/>
      <c r="I560" s="506"/>
      <c r="J560" s="506"/>
      <c r="K560" s="133">
        <v>5</v>
      </c>
      <c r="L560" s="116"/>
      <c r="M560" s="116"/>
      <c r="N560" s="116"/>
      <c r="O560" s="133" t="s">
        <v>265</v>
      </c>
    </row>
    <row r="561" spans="1:15" ht="30" customHeight="1" x14ac:dyDescent="0.2">
      <c r="A561" s="118"/>
      <c r="B561" s="383"/>
      <c r="C561" s="384"/>
      <c r="D561" s="384"/>
      <c r="E561" s="384"/>
      <c r="F561" s="384"/>
      <c r="G561" s="384"/>
      <c r="H561" s="384"/>
      <c r="I561" s="384"/>
      <c r="J561" s="384"/>
      <c r="K561" s="384"/>
      <c r="L561" s="384"/>
      <c r="M561" s="384"/>
      <c r="N561" s="384"/>
      <c r="O561" s="385"/>
    </row>
    <row r="562" spans="1:15" ht="14.25" x14ac:dyDescent="0.2">
      <c r="A562" s="501" t="s">
        <v>27</v>
      </c>
      <c r="B562" s="501"/>
      <c r="C562" s="501"/>
      <c r="D562" s="501"/>
      <c r="E562" s="501"/>
      <c r="F562" s="501"/>
      <c r="G562" s="501"/>
      <c r="H562" s="501"/>
      <c r="I562" s="501"/>
      <c r="J562" s="501"/>
      <c r="K562" s="128" t="s">
        <v>26</v>
      </c>
      <c r="L562" s="129" t="s">
        <v>9</v>
      </c>
      <c r="M562" s="129" t="s">
        <v>25</v>
      </c>
      <c r="N562" s="129" t="s">
        <v>24</v>
      </c>
      <c r="O562" s="129" t="s">
        <v>23</v>
      </c>
    </row>
    <row r="563" spans="1:15" ht="45" customHeight="1" x14ac:dyDescent="0.2">
      <c r="A563" s="160" t="s">
        <v>199</v>
      </c>
      <c r="B563" s="505" t="s">
        <v>487</v>
      </c>
      <c r="C563" s="505"/>
      <c r="D563" s="505"/>
      <c r="E563" s="505"/>
      <c r="F563" s="506"/>
      <c r="G563" s="506"/>
      <c r="H563" s="506"/>
      <c r="I563" s="506"/>
      <c r="J563" s="506"/>
      <c r="K563" s="133">
        <v>5</v>
      </c>
      <c r="L563" s="116"/>
      <c r="M563" s="116"/>
      <c r="N563" s="116"/>
      <c r="O563" s="133" t="s">
        <v>265</v>
      </c>
    </row>
    <row r="564" spans="1:15" ht="30" customHeight="1" x14ac:dyDescent="0.25">
      <c r="A564" s="118"/>
      <c r="B564" s="502"/>
      <c r="C564" s="503"/>
      <c r="D564" s="503"/>
      <c r="E564" s="503"/>
      <c r="F564" s="503"/>
      <c r="G564" s="503"/>
      <c r="H564" s="503"/>
      <c r="I564" s="503"/>
      <c r="J564" s="503"/>
      <c r="K564" s="503"/>
      <c r="L564" s="503"/>
      <c r="M564" s="503"/>
      <c r="N564" s="503"/>
      <c r="O564" s="504"/>
    </row>
    <row r="565" spans="1:15" ht="30" customHeight="1" x14ac:dyDescent="0.2">
      <c r="A565" s="473" t="s">
        <v>198</v>
      </c>
      <c r="B565" s="473"/>
      <c r="C565" s="473"/>
      <c r="D565" s="473"/>
      <c r="E565" s="473"/>
      <c r="F565" s="473"/>
      <c r="G565" s="473"/>
      <c r="H565" s="473"/>
      <c r="I565" s="473"/>
      <c r="J565" s="473"/>
      <c r="K565" s="473"/>
      <c r="L565" s="473"/>
      <c r="M565" s="473"/>
      <c r="N565" s="473"/>
      <c r="O565" s="473"/>
    </row>
    <row r="566" spans="1:15" ht="14.25" x14ac:dyDescent="0.2">
      <c r="A566" s="501" t="s">
        <v>27</v>
      </c>
      <c r="B566" s="501"/>
      <c r="C566" s="501"/>
      <c r="D566" s="501"/>
      <c r="E566" s="501"/>
      <c r="F566" s="501"/>
      <c r="G566" s="501"/>
      <c r="H566" s="501"/>
      <c r="I566" s="501"/>
      <c r="J566" s="501"/>
      <c r="K566" s="128" t="s">
        <v>26</v>
      </c>
      <c r="L566" s="129" t="s">
        <v>9</v>
      </c>
      <c r="M566" s="129" t="s">
        <v>25</v>
      </c>
      <c r="N566" s="129" t="s">
        <v>24</v>
      </c>
      <c r="O566" s="129" t="s">
        <v>23</v>
      </c>
    </row>
    <row r="567" spans="1:15" ht="45" customHeight="1" x14ac:dyDescent="0.2">
      <c r="A567" s="160" t="s">
        <v>200</v>
      </c>
      <c r="B567" s="505" t="s">
        <v>453</v>
      </c>
      <c r="C567" s="505"/>
      <c r="D567" s="505"/>
      <c r="E567" s="505"/>
      <c r="F567" s="506"/>
      <c r="G567" s="506"/>
      <c r="H567" s="506"/>
      <c r="I567" s="506"/>
      <c r="J567" s="506"/>
      <c r="K567" s="133">
        <v>10</v>
      </c>
      <c r="L567" s="116"/>
      <c r="M567" s="116"/>
      <c r="N567" s="113"/>
      <c r="O567" s="133" t="s">
        <v>265</v>
      </c>
    </row>
    <row r="568" spans="1:15" ht="30" customHeight="1" x14ac:dyDescent="0.2">
      <c r="A568" s="118"/>
      <c r="B568" s="383"/>
      <c r="C568" s="384"/>
      <c r="D568" s="384"/>
      <c r="E568" s="384"/>
      <c r="F568" s="384"/>
      <c r="G568" s="384"/>
      <c r="H568" s="384"/>
      <c r="I568" s="384"/>
      <c r="J568" s="384"/>
      <c r="K568" s="384"/>
      <c r="L568" s="384"/>
      <c r="M568" s="384"/>
      <c r="N568" s="384"/>
      <c r="O568" s="385"/>
    </row>
    <row r="569" spans="1:15" ht="30" customHeight="1" x14ac:dyDescent="0.2">
      <c r="A569" s="160" t="s">
        <v>201</v>
      </c>
      <c r="B569" s="505" t="s">
        <v>454</v>
      </c>
      <c r="C569" s="505"/>
      <c r="D569" s="505"/>
      <c r="E569" s="505"/>
      <c r="F569" s="506"/>
      <c r="G569" s="506"/>
      <c r="H569" s="506"/>
      <c r="I569" s="506"/>
      <c r="J569" s="506"/>
      <c r="K569" s="133">
        <v>10</v>
      </c>
      <c r="L569" s="116"/>
      <c r="M569" s="116"/>
      <c r="N569" s="113"/>
      <c r="O569" s="133" t="s">
        <v>265</v>
      </c>
    </row>
    <row r="570" spans="1:15" ht="30" customHeight="1" x14ac:dyDescent="0.2">
      <c r="A570" s="118"/>
      <c r="B570" s="383"/>
      <c r="C570" s="384"/>
      <c r="D570" s="384"/>
      <c r="E570" s="384"/>
      <c r="F570" s="384"/>
      <c r="G570" s="384"/>
      <c r="H570" s="384"/>
      <c r="I570" s="384"/>
      <c r="J570" s="384"/>
      <c r="K570" s="384"/>
      <c r="L570" s="384"/>
      <c r="M570" s="384"/>
      <c r="N570" s="384"/>
      <c r="O570" s="385"/>
    </row>
    <row r="571" spans="1:15" ht="45" customHeight="1" x14ac:dyDescent="0.2">
      <c r="A571" s="160" t="s">
        <v>287</v>
      </c>
      <c r="B571" s="505" t="s">
        <v>488</v>
      </c>
      <c r="C571" s="505"/>
      <c r="D571" s="505"/>
      <c r="E571" s="505"/>
      <c r="F571" s="506"/>
      <c r="G571" s="506"/>
      <c r="H571" s="506"/>
      <c r="I571" s="506"/>
      <c r="J571" s="506"/>
      <c r="K571" s="133">
        <v>10</v>
      </c>
      <c r="L571" s="116"/>
      <c r="M571" s="116"/>
      <c r="N571" s="116"/>
      <c r="O571" s="133" t="s">
        <v>265</v>
      </c>
    </row>
    <row r="572" spans="1:15" ht="30" customHeight="1" x14ac:dyDescent="0.2">
      <c r="A572" s="118"/>
      <c r="B572" s="383"/>
      <c r="C572" s="384"/>
      <c r="D572" s="384"/>
      <c r="E572" s="384"/>
      <c r="F572" s="384"/>
      <c r="G572" s="384"/>
      <c r="H572" s="384"/>
      <c r="I572" s="384"/>
      <c r="J572" s="384"/>
      <c r="K572" s="384"/>
      <c r="L572" s="384"/>
      <c r="M572" s="384"/>
      <c r="N572" s="384"/>
      <c r="O572" s="385"/>
    </row>
    <row r="573" spans="1:15" ht="30" customHeight="1" x14ac:dyDescent="0.2">
      <c r="A573" s="459" t="s">
        <v>267</v>
      </c>
      <c r="B573" s="459"/>
      <c r="C573" s="459"/>
      <c r="D573" s="459"/>
      <c r="E573" s="459"/>
      <c r="F573" s="459"/>
      <c r="G573" s="459"/>
      <c r="H573" s="459"/>
      <c r="I573" s="459"/>
      <c r="J573" s="459"/>
      <c r="K573" s="459"/>
      <c r="L573" s="459"/>
      <c r="M573" s="459"/>
      <c r="N573" s="459"/>
      <c r="O573" s="459"/>
    </row>
    <row r="574" spans="1:15" ht="14.25" x14ac:dyDescent="0.2">
      <c r="A574" s="501" t="s">
        <v>27</v>
      </c>
      <c r="B574" s="501"/>
      <c r="C574" s="501"/>
      <c r="D574" s="501"/>
      <c r="E574" s="501"/>
      <c r="F574" s="501"/>
      <c r="G574" s="501"/>
      <c r="H574" s="501"/>
      <c r="I574" s="501"/>
      <c r="J574" s="501"/>
      <c r="K574" s="128" t="s">
        <v>26</v>
      </c>
      <c r="L574" s="129" t="s">
        <v>9</v>
      </c>
      <c r="M574" s="129" t="s">
        <v>25</v>
      </c>
      <c r="N574" s="129" t="s">
        <v>24</v>
      </c>
      <c r="O574" s="129" t="s">
        <v>23</v>
      </c>
    </row>
    <row r="575" spans="1:15" ht="45" customHeight="1" x14ac:dyDescent="0.2">
      <c r="A575" s="160" t="s">
        <v>288</v>
      </c>
      <c r="B575" s="505" t="s">
        <v>434</v>
      </c>
      <c r="C575" s="505"/>
      <c r="D575" s="505"/>
      <c r="E575" s="505"/>
      <c r="F575" s="506"/>
      <c r="G575" s="506"/>
      <c r="H575" s="506"/>
      <c r="I575" s="506"/>
      <c r="J575" s="506"/>
      <c r="K575" s="133">
        <v>10</v>
      </c>
      <c r="L575" s="116"/>
      <c r="M575" s="116"/>
      <c r="N575" s="113"/>
      <c r="O575" s="133" t="s">
        <v>30</v>
      </c>
    </row>
    <row r="576" spans="1:15" ht="30" customHeight="1" x14ac:dyDescent="0.2">
      <c r="A576" s="118"/>
      <c r="B576" s="383"/>
      <c r="C576" s="384"/>
      <c r="D576" s="384"/>
      <c r="E576" s="384"/>
      <c r="F576" s="384"/>
      <c r="G576" s="384"/>
      <c r="H576" s="384"/>
      <c r="I576" s="384"/>
      <c r="J576" s="384"/>
      <c r="K576" s="384"/>
      <c r="L576" s="384"/>
      <c r="M576" s="384"/>
      <c r="N576" s="384"/>
      <c r="O576" s="385"/>
    </row>
    <row r="577" spans="1:26" ht="12.75" x14ac:dyDescent="0.2">
      <c r="A577" s="418"/>
      <c r="B577" s="418"/>
      <c r="C577" s="418"/>
      <c r="D577" s="418"/>
      <c r="E577" s="418"/>
      <c r="F577" s="418"/>
      <c r="G577" s="418"/>
      <c r="H577" s="418"/>
      <c r="I577" s="418"/>
      <c r="J577" s="418"/>
      <c r="K577" s="418"/>
      <c r="L577" s="418"/>
      <c r="M577" s="418"/>
      <c r="N577" s="418"/>
      <c r="O577" s="418"/>
    </row>
    <row r="578" spans="1:26" x14ac:dyDescent="0.2">
      <c r="A578" s="431" t="s">
        <v>375</v>
      </c>
      <c r="B578" s="432"/>
      <c r="C578" s="432"/>
      <c r="D578" s="433"/>
      <c r="E578" s="433"/>
      <c r="F578" s="433"/>
      <c r="G578" s="433"/>
      <c r="H578" s="433"/>
      <c r="I578" s="433"/>
      <c r="J578" s="433"/>
      <c r="K578" s="433"/>
      <c r="L578" s="433"/>
      <c r="M578" s="433"/>
      <c r="N578" s="433"/>
      <c r="O578" s="434"/>
    </row>
    <row r="579" spans="1:26" ht="60" customHeight="1" x14ac:dyDescent="0.2">
      <c r="A579" s="436"/>
      <c r="B579" s="437"/>
      <c r="C579" s="437"/>
      <c r="D579" s="437"/>
      <c r="E579" s="437"/>
      <c r="F579" s="437"/>
      <c r="G579" s="437"/>
      <c r="H579" s="437"/>
      <c r="I579" s="437"/>
      <c r="J579" s="437"/>
      <c r="K579" s="437"/>
      <c r="L579" s="437"/>
      <c r="M579" s="437"/>
      <c r="N579" s="437"/>
      <c r="O579" s="438"/>
    </row>
    <row r="580" spans="1:26" ht="60" customHeight="1" x14ac:dyDescent="0.2">
      <c r="A580" s="436"/>
      <c r="B580" s="437"/>
      <c r="C580" s="437"/>
      <c r="D580" s="437"/>
      <c r="E580" s="437"/>
      <c r="F580" s="437"/>
      <c r="G580" s="437"/>
      <c r="H580" s="437"/>
      <c r="I580" s="437"/>
      <c r="J580" s="437"/>
      <c r="K580" s="437"/>
      <c r="L580" s="437"/>
      <c r="M580" s="437"/>
      <c r="N580" s="437"/>
      <c r="O580" s="438"/>
    </row>
    <row r="581" spans="1:26" ht="60" customHeight="1" x14ac:dyDescent="0.2">
      <c r="A581" s="436"/>
      <c r="B581" s="437"/>
      <c r="C581" s="437"/>
      <c r="D581" s="437"/>
      <c r="E581" s="437"/>
      <c r="F581" s="437"/>
      <c r="G581" s="437"/>
      <c r="H581" s="437"/>
      <c r="I581" s="437"/>
      <c r="J581" s="437"/>
      <c r="K581" s="437"/>
      <c r="L581" s="437"/>
      <c r="M581" s="437"/>
      <c r="N581" s="437"/>
      <c r="O581" s="438"/>
    </row>
    <row r="582" spans="1:26" ht="60" customHeight="1" x14ac:dyDescent="0.2">
      <c r="A582" s="436"/>
      <c r="B582" s="437"/>
      <c r="C582" s="437"/>
      <c r="D582" s="437"/>
      <c r="E582" s="437"/>
      <c r="F582" s="437"/>
      <c r="G582" s="437"/>
      <c r="H582" s="437"/>
      <c r="I582" s="437"/>
      <c r="J582" s="437"/>
      <c r="K582" s="437"/>
      <c r="L582" s="437"/>
      <c r="M582" s="437"/>
      <c r="N582" s="437"/>
      <c r="O582" s="438"/>
    </row>
    <row r="583" spans="1:26" ht="60" customHeight="1" x14ac:dyDescent="0.2">
      <c r="A583" s="436"/>
      <c r="B583" s="437"/>
      <c r="C583" s="437"/>
      <c r="D583" s="437"/>
      <c r="E583" s="437"/>
      <c r="F583" s="437"/>
      <c r="G583" s="437"/>
      <c r="H583" s="437"/>
      <c r="I583" s="437"/>
      <c r="J583" s="437"/>
      <c r="K583" s="437"/>
      <c r="L583" s="437"/>
      <c r="M583" s="437"/>
      <c r="N583" s="437"/>
      <c r="O583" s="438"/>
    </row>
    <row r="584" spans="1:26" ht="60" customHeight="1" x14ac:dyDescent="0.2">
      <c r="A584" s="436" t="s">
        <v>408</v>
      </c>
      <c r="B584" s="437"/>
      <c r="C584" s="437"/>
      <c r="D584" s="437"/>
      <c r="E584" s="437"/>
      <c r="F584" s="437"/>
      <c r="G584" s="437"/>
      <c r="H584" s="437"/>
      <c r="I584" s="437"/>
      <c r="J584" s="437"/>
      <c r="K584" s="437"/>
      <c r="L584" s="437"/>
      <c r="M584" s="437"/>
      <c r="N584" s="437"/>
      <c r="O584" s="438"/>
    </row>
    <row r="585" spans="1:26" ht="60" customHeight="1" x14ac:dyDescent="0.2">
      <c r="A585" s="521" t="s">
        <v>408</v>
      </c>
      <c r="B585" s="521"/>
      <c r="C585" s="521"/>
      <c r="D585" s="521"/>
      <c r="E585" s="521"/>
      <c r="F585" s="521"/>
      <c r="G585" s="521"/>
      <c r="H585" s="521"/>
      <c r="I585" s="521"/>
      <c r="J585" s="521"/>
      <c r="K585" s="521"/>
      <c r="L585" s="521"/>
      <c r="M585" s="521"/>
      <c r="N585" s="521"/>
      <c r="O585" s="521"/>
    </row>
    <row r="586" spans="1:26" ht="12.75" customHeight="1" x14ac:dyDescent="0.2">
      <c r="A586" s="183" t="s">
        <v>408</v>
      </c>
      <c r="B586" s="183"/>
      <c r="C586" s="183"/>
      <c r="D586" s="183"/>
      <c r="E586" s="183"/>
      <c r="F586" s="183"/>
      <c r="G586" s="183"/>
      <c r="H586" s="183"/>
      <c r="I586" s="183"/>
      <c r="J586" s="183"/>
      <c r="K586" s="183"/>
      <c r="L586" s="183"/>
      <c r="M586" s="183"/>
      <c r="N586" s="183"/>
      <c r="O586" s="183"/>
    </row>
    <row r="587" spans="1:26" ht="12.75" x14ac:dyDescent="0.2">
      <c r="A587" s="142"/>
      <c r="B587" s="142"/>
      <c r="C587" s="142"/>
      <c r="D587" s="142"/>
      <c r="E587" s="142"/>
      <c r="F587" s="142"/>
      <c r="G587" s="142"/>
      <c r="H587" s="142"/>
      <c r="I587" s="142"/>
      <c r="J587" s="142"/>
      <c r="K587" s="142"/>
      <c r="L587" s="142"/>
      <c r="M587" s="142"/>
      <c r="N587" s="142"/>
      <c r="O587" s="142"/>
    </row>
    <row r="588" spans="1:26" ht="12.75" x14ac:dyDescent="0.2">
      <c r="A588" s="142"/>
      <c r="B588" s="142"/>
      <c r="C588" s="142"/>
      <c r="D588" s="142"/>
      <c r="E588" s="142"/>
      <c r="F588" s="142"/>
      <c r="G588" s="142"/>
      <c r="H588" s="142"/>
      <c r="I588" s="142"/>
      <c r="J588" s="142"/>
      <c r="K588" s="142"/>
      <c r="L588" s="142"/>
      <c r="M588" s="142"/>
      <c r="N588" s="142"/>
      <c r="O588" s="142"/>
    </row>
    <row r="589" spans="1:26" ht="30" customHeight="1" x14ac:dyDescent="0.2">
      <c r="A589" s="542" t="s">
        <v>4</v>
      </c>
      <c r="B589" s="543"/>
      <c r="C589" s="543"/>
      <c r="D589" s="543"/>
      <c r="E589" s="543"/>
      <c r="F589" s="543"/>
      <c r="G589" s="543"/>
      <c r="H589" s="543"/>
      <c r="I589" s="543"/>
      <c r="J589" s="543"/>
      <c r="K589" s="543"/>
      <c r="L589" s="543"/>
      <c r="M589" s="543"/>
      <c r="N589" s="543"/>
      <c r="O589" s="543"/>
    </row>
    <row r="590" spans="1:26" ht="12.75" x14ac:dyDescent="0.2">
      <c r="A590" s="544" t="s">
        <v>313</v>
      </c>
      <c r="B590" s="544"/>
      <c r="C590" s="544"/>
      <c r="D590" s="544"/>
      <c r="E590" s="544"/>
      <c r="F590" s="544"/>
      <c r="G590" s="544"/>
      <c r="H590" s="544"/>
      <c r="I590" s="544"/>
      <c r="J590" s="544"/>
      <c r="K590" s="544"/>
      <c r="L590" s="544"/>
      <c r="M590" s="544"/>
      <c r="N590" s="544"/>
      <c r="O590" s="544"/>
    </row>
    <row r="591" spans="1:26" ht="12.75" x14ac:dyDescent="0.2">
      <c r="A591" s="544" t="s">
        <v>314</v>
      </c>
      <c r="B591" s="544"/>
      <c r="C591" s="544"/>
      <c r="D591" s="544"/>
      <c r="E591" s="544"/>
      <c r="F591" s="544"/>
      <c r="G591" s="544"/>
      <c r="H591" s="544"/>
      <c r="I591" s="544"/>
      <c r="J591" s="544"/>
      <c r="K591" s="544"/>
      <c r="L591" s="544"/>
      <c r="M591" s="544"/>
      <c r="N591" s="544"/>
      <c r="O591" s="544"/>
    </row>
    <row r="592" spans="1:26" ht="30" customHeight="1" x14ac:dyDescent="0.25">
      <c r="A592" s="492" t="s">
        <v>202</v>
      </c>
      <c r="B592" s="492"/>
      <c r="C592" s="492"/>
      <c r="D592" s="492"/>
      <c r="E592" s="492"/>
      <c r="F592" s="492"/>
      <c r="G592" s="492"/>
      <c r="H592" s="492"/>
      <c r="I592" s="492"/>
      <c r="J592" s="492"/>
      <c r="K592" s="492"/>
      <c r="L592" s="492"/>
      <c r="M592" s="492"/>
      <c r="N592" s="492"/>
      <c r="O592" s="492"/>
      <c r="R592" s="120" t="s">
        <v>217</v>
      </c>
      <c r="S592" s="121" t="s">
        <v>523</v>
      </c>
      <c r="T592" s="122" t="s">
        <v>524</v>
      </c>
      <c r="U592" s="123" t="s">
        <v>525</v>
      </c>
      <c r="V592" s="124" t="s">
        <v>526</v>
      </c>
      <c r="W592" s="125" t="s">
        <v>522</v>
      </c>
      <c r="X592" s="126" t="s">
        <v>527</v>
      </c>
      <c r="Y592" s="127" t="s">
        <v>528</v>
      </c>
      <c r="Z592" s="279" t="s">
        <v>651</v>
      </c>
    </row>
    <row r="593" spans="1:15" ht="14.25" x14ac:dyDescent="0.2">
      <c r="A593" s="392" t="s">
        <v>27</v>
      </c>
      <c r="B593" s="393"/>
      <c r="C593" s="393"/>
      <c r="D593" s="393"/>
      <c r="E593" s="393"/>
      <c r="F593" s="393"/>
      <c r="G593" s="393"/>
      <c r="H593" s="393"/>
      <c r="I593" s="393"/>
      <c r="J593" s="394"/>
      <c r="K593" s="128" t="s">
        <v>26</v>
      </c>
      <c r="L593" s="129" t="s">
        <v>9</v>
      </c>
      <c r="M593" s="129" t="s">
        <v>25</v>
      </c>
      <c r="N593" s="129" t="s">
        <v>24</v>
      </c>
      <c r="O593" s="129" t="s">
        <v>23</v>
      </c>
    </row>
    <row r="594" spans="1:15" ht="30" customHeight="1" x14ac:dyDescent="0.2">
      <c r="A594" s="545" t="s">
        <v>203</v>
      </c>
      <c r="B594" s="380" t="s">
        <v>489</v>
      </c>
      <c r="C594" s="388"/>
      <c r="D594" s="388"/>
      <c r="E594" s="388"/>
      <c r="F594" s="410"/>
      <c r="G594" s="410"/>
      <c r="H594" s="410"/>
      <c r="I594" s="410"/>
      <c r="J594" s="411"/>
      <c r="K594" s="386">
        <v>5</v>
      </c>
      <c r="L594" s="400"/>
      <c r="M594" s="400"/>
      <c r="N594" s="538"/>
      <c r="O594" s="386" t="s">
        <v>30</v>
      </c>
    </row>
    <row r="595" spans="1:15" ht="15" customHeight="1" thickBot="1" x14ac:dyDescent="0.25">
      <c r="A595" s="546"/>
      <c r="B595" s="188" t="s">
        <v>215</v>
      </c>
      <c r="C595" s="540"/>
      <c r="D595" s="540"/>
      <c r="E595" s="540"/>
      <c r="F595" s="540"/>
      <c r="G595" s="540"/>
      <c r="H595" s="540"/>
      <c r="I595" s="540"/>
      <c r="J595" s="541"/>
      <c r="K595" s="404"/>
      <c r="L595" s="547"/>
      <c r="M595" s="547"/>
      <c r="N595" s="539"/>
      <c r="O595" s="404"/>
    </row>
    <row r="596" spans="1:15" ht="30" customHeight="1" x14ac:dyDescent="0.2">
      <c r="A596" s="118"/>
      <c r="B596" s="383"/>
      <c r="C596" s="384"/>
      <c r="D596" s="384"/>
      <c r="E596" s="384"/>
      <c r="F596" s="384"/>
      <c r="G596" s="384"/>
      <c r="H596" s="384"/>
      <c r="I596" s="384"/>
      <c r="J596" s="384"/>
      <c r="K596" s="384"/>
      <c r="L596" s="384"/>
      <c r="M596" s="384"/>
      <c r="N596" s="384"/>
      <c r="O596" s="385"/>
    </row>
    <row r="597" spans="1:15" ht="30" customHeight="1" x14ac:dyDescent="0.2">
      <c r="A597" s="169" t="s">
        <v>204</v>
      </c>
      <c r="B597" s="380" t="s">
        <v>490</v>
      </c>
      <c r="C597" s="388"/>
      <c r="D597" s="388"/>
      <c r="E597" s="388"/>
      <c r="F597" s="410"/>
      <c r="G597" s="410"/>
      <c r="H597" s="410"/>
      <c r="I597" s="410"/>
      <c r="J597" s="411"/>
      <c r="K597" s="114">
        <v>5</v>
      </c>
      <c r="L597" s="131"/>
      <c r="M597" s="131"/>
      <c r="N597" s="139"/>
      <c r="O597" s="114" t="s">
        <v>30</v>
      </c>
    </row>
    <row r="598" spans="1:15" ht="30" customHeight="1" x14ac:dyDescent="0.2">
      <c r="A598" s="118"/>
      <c r="B598" s="383"/>
      <c r="C598" s="384"/>
      <c r="D598" s="384"/>
      <c r="E598" s="384"/>
      <c r="F598" s="384"/>
      <c r="G598" s="384"/>
      <c r="H598" s="384"/>
      <c r="I598" s="384"/>
      <c r="J598" s="384"/>
      <c r="K598" s="384"/>
      <c r="L598" s="384"/>
      <c r="M598" s="384"/>
      <c r="N598" s="384"/>
      <c r="O598" s="385"/>
    </row>
    <row r="599" spans="1:15" ht="30" customHeight="1" x14ac:dyDescent="0.2">
      <c r="A599" s="553" t="s">
        <v>205</v>
      </c>
      <c r="B599" s="380" t="s">
        <v>491</v>
      </c>
      <c r="C599" s="388"/>
      <c r="D599" s="388"/>
      <c r="E599" s="388"/>
      <c r="F599" s="410"/>
      <c r="G599" s="410"/>
      <c r="H599" s="410"/>
      <c r="I599" s="410"/>
      <c r="J599" s="411"/>
      <c r="K599" s="555">
        <v>5</v>
      </c>
      <c r="L599" s="400"/>
      <c r="M599" s="400"/>
      <c r="N599" s="400"/>
      <c r="O599" s="386"/>
    </row>
    <row r="600" spans="1:15" ht="15" customHeight="1" x14ac:dyDescent="0.25">
      <c r="A600" s="554"/>
      <c r="B600" s="548" t="s">
        <v>289</v>
      </c>
      <c r="C600" s="549"/>
      <c r="D600" s="549"/>
      <c r="E600" s="549"/>
      <c r="F600" s="550"/>
      <c r="G600" s="550"/>
      <c r="H600" s="550"/>
      <c r="I600" s="550"/>
      <c r="J600" s="551"/>
      <c r="K600" s="556"/>
      <c r="L600" s="547"/>
      <c r="M600" s="547"/>
      <c r="N600" s="547"/>
      <c r="O600" s="404"/>
    </row>
    <row r="601" spans="1:15" ht="15" customHeight="1" thickBot="1" x14ac:dyDescent="0.25">
      <c r="A601" s="554"/>
      <c r="B601" s="552"/>
      <c r="C601" s="540"/>
      <c r="D601" s="540"/>
      <c r="E601" s="540"/>
      <c r="F601" s="540"/>
      <c r="G601" s="540"/>
      <c r="H601" s="540"/>
      <c r="I601" s="540"/>
      <c r="J601" s="541"/>
      <c r="K601" s="556"/>
      <c r="L601" s="547"/>
      <c r="M601" s="547"/>
      <c r="N601" s="547"/>
      <c r="O601" s="404"/>
    </row>
    <row r="602" spans="1:15" ht="30" customHeight="1" x14ac:dyDescent="0.2">
      <c r="A602" s="118"/>
      <c r="B602" s="383"/>
      <c r="C602" s="384"/>
      <c r="D602" s="384"/>
      <c r="E602" s="384"/>
      <c r="F602" s="384"/>
      <c r="G602" s="384"/>
      <c r="H602" s="384"/>
      <c r="I602" s="384"/>
      <c r="J602" s="384"/>
      <c r="K602" s="384"/>
      <c r="L602" s="384"/>
      <c r="M602" s="384"/>
      <c r="N602" s="384"/>
      <c r="O602" s="385"/>
    </row>
    <row r="603" spans="1:15" ht="30" customHeight="1" x14ac:dyDescent="0.2">
      <c r="A603" s="145" t="s">
        <v>206</v>
      </c>
      <c r="B603" s="441" t="s">
        <v>492</v>
      </c>
      <c r="C603" s="442"/>
      <c r="D603" s="442"/>
      <c r="E603" s="442"/>
      <c r="F603" s="352"/>
      <c r="G603" s="352"/>
      <c r="H603" s="352"/>
      <c r="I603" s="352"/>
      <c r="J603" s="516"/>
      <c r="K603" s="114">
        <v>5</v>
      </c>
      <c r="L603" s="131"/>
      <c r="M603" s="131"/>
      <c r="N603" s="131"/>
      <c r="O603" s="114" t="s">
        <v>30</v>
      </c>
    </row>
    <row r="604" spans="1:15" ht="30" customHeight="1" x14ac:dyDescent="0.2">
      <c r="A604" s="118"/>
      <c r="B604" s="383"/>
      <c r="C604" s="384"/>
      <c r="D604" s="384"/>
      <c r="E604" s="384"/>
      <c r="F604" s="384"/>
      <c r="G604" s="384"/>
      <c r="H604" s="384"/>
      <c r="I604" s="384"/>
      <c r="J604" s="384"/>
      <c r="K604" s="384"/>
      <c r="L604" s="384"/>
      <c r="M604" s="384"/>
      <c r="N604" s="384"/>
      <c r="O604" s="385"/>
    </row>
    <row r="605" spans="1:15" ht="30" customHeight="1" x14ac:dyDescent="0.2">
      <c r="A605" s="145" t="s">
        <v>207</v>
      </c>
      <c r="B605" s="380" t="s">
        <v>493</v>
      </c>
      <c r="C605" s="388"/>
      <c r="D605" s="388"/>
      <c r="E605" s="388"/>
      <c r="F605" s="410"/>
      <c r="G605" s="410"/>
      <c r="H605" s="410"/>
      <c r="I605" s="410"/>
      <c r="J605" s="411"/>
      <c r="K605" s="114">
        <v>5</v>
      </c>
      <c r="L605" s="131"/>
      <c r="M605" s="131"/>
      <c r="N605" s="131"/>
      <c r="O605" s="114" t="s">
        <v>30</v>
      </c>
    </row>
    <row r="606" spans="1:15" ht="30" customHeight="1" x14ac:dyDescent="0.2">
      <c r="A606" s="118"/>
      <c r="B606" s="383"/>
      <c r="C606" s="384"/>
      <c r="D606" s="384"/>
      <c r="E606" s="384"/>
      <c r="F606" s="384"/>
      <c r="G606" s="384"/>
      <c r="H606" s="384"/>
      <c r="I606" s="384"/>
      <c r="J606" s="384"/>
      <c r="K606" s="384"/>
      <c r="L606" s="384"/>
      <c r="M606" s="384"/>
      <c r="N606" s="384"/>
      <c r="O606" s="385"/>
    </row>
    <row r="607" spans="1:15" ht="30" customHeight="1" x14ac:dyDescent="0.2">
      <c r="A607" s="145" t="s">
        <v>208</v>
      </c>
      <c r="B607" s="380" t="s">
        <v>494</v>
      </c>
      <c r="C607" s="388"/>
      <c r="D607" s="388"/>
      <c r="E607" s="388"/>
      <c r="F607" s="410"/>
      <c r="G607" s="410"/>
      <c r="H607" s="410"/>
      <c r="I607" s="410"/>
      <c r="J607" s="411"/>
      <c r="K607" s="114">
        <v>5</v>
      </c>
      <c r="L607" s="131"/>
      <c r="M607" s="131"/>
      <c r="N607" s="131"/>
      <c r="O607" s="114" t="s">
        <v>30</v>
      </c>
    </row>
    <row r="608" spans="1:15" ht="30" customHeight="1" x14ac:dyDescent="0.2">
      <c r="A608" s="118"/>
      <c r="B608" s="383"/>
      <c r="C608" s="384"/>
      <c r="D608" s="384"/>
      <c r="E608" s="384"/>
      <c r="F608" s="384"/>
      <c r="G608" s="384"/>
      <c r="H608" s="384"/>
      <c r="I608" s="384"/>
      <c r="J608" s="384"/>
      <c r="K608" s="384"/>
      <c r="L608" s="384"/>
      <c r="M608" s="384"/>
      <c r="N608" s="384"/>
      <c r="O608" s="385"/>
    </row>
    <row r="609" spans="1:15" ht="30" customHeight="1" x14ac:dyDescent="0.2">
      <c r="A609" s="145" t="s">
        <v>209</v>
      </c>
      <c r="B609" s="380" t="s">
        <v>495</v>
      </c>
      <c r="C609" s="388"/>
      <c r="D609" s="388"/>
      <c r="E609" s="388"/>
      <c r="F609" s="410"/>
      <c r="G609" s="410"/>
      <c r="H609" s="410"/>
      <c r="I609" s="410"/>
      <c r="J609" s="411"/>
      <c r="K609" s="114">
        <v>5</v>
      </c>
      <c r="L609" s="131"/>
      <c r="M609" s="131"/>
      <c r="N609" s="131"/>
      <c r="O609" s="114" t="s">
        <v>30</v>
      </c>
    </row>
    <row r="610" spans="1:15" ht="30" customHeight="1" x14ac:dyDescent="0.2">
      <c r="A610" s="118"/>
      <c r="B610" s="383"/>
      <c r="C610" s="384"/>
      <c r="D610" s="384"/>
      <c r="E610" s="384"/>
      <c r="F610" s="384"/>
      <c r="G610" s="384"/>
      <c r="H610" s="384"/>
      <c r="I610" s="384"/>
      <c r="J610" s="384"/>
      <c r="K610" s="384"/>
      <c r="L610" s="384"/>
      <c r="M610" s="384"/>
      <c r="N610" s="384"/>
      <c r="O610" s="385"/>
    </row>
    <row r="611" spans="1:15" ht="30" customHeight="1" x14ac:dyDescent="0.2">
      <c r="A611" s="145" t="s">
        <v>210</v>
      </c>
      <c r="B611" s="380" t="s">
        <v>496</v>
      </c>
      <c r="C611" s="388"/>
      <c r="D611" s="388"/>
      <c r="E611" s="388"/>
      <c r="F611" s="410"/>
      <c r="G611" s="410"/>
      <c r="H611" s="410"/>
      <c r="I611" s="410"/>
      <c r="J611" s="411"/>
      <c r="K611" s="114">
        <v>5</v>
      </c>
      <c r="L611" s="131"/>
      <c r="M611" s="131"/>
      <c r="N611" s="131"/>
      <c r="O611" s="114"/>
    </row>
    <row r="612" spans="1:15" ht="30" customHeight="1" x14ac:dyDescent="0.2">
      <c r="A612" s="118"/>
      <c r="B612" s="383"/>
      <c r="C612" s="384"/>
      <c r="D612" s="384"/>
      <c r="E612" s="384"/>
      <c r="F612" s="384"/>
      <c r="G612" s="384"/>
      <c r="H612" s="384"/>
      <c r="I612" s="384"/>
      <c r="J612" s="384"/>
      <c r="K612" s="384"/>
      <c r="L612" s="384"/>
      <c r="M612" s="384"/>
      <c r="N612" s="384"/>
      <c r="O612" s="385"/>
    </row>
    <row r="613" spans="1:15" ht="30" customHeight="1" x14ac:dyDescent="0.2">
      <c r="A613" s="145" t="s">
        <v>211</v>
      </c>
      <c r="B613" s="380" t="s">
        <v>497</v>
      </c>
      <c r="C613" s="388"/>
      <c r="D613" s="388"/>
      <c r="E613" s="388"/>
      <c r="F613" s="410"/>
      <c r="G613" s="410"/>
      <c r="H613" s="410"/>
      <c r="I613" s="410"/>
      <c r="J613" s="411"/>
      <c r="K613" s="114">
        <v>5</v>
      </c>
      <c r="L613" s="131"/>
      <c r="M613" s="131"/>
      <c r="N613" s="131"/>
      <c r="O613" s="114" t="s">
        <v>30</v>
      </c>
    </row>
    <row r="614" spans="1:15" ht="30" customHeight="1" x14ac:dyDescent="0.2">
      <c r="A614" s="118"/>
      <c r="B614" s="383"/>
      <c r="C614" s="384"/>
      <c r="D614" s="384"/>
      <c r="E614" s="384"/>
      <c r="F614" s="384"/>
      <c r="G614" s="384"/>
      <c r="H614" s="384"/>
      <c r="I614" s="384"/>
      <c r="J614" s="384"/>
      <c r="K614" s="384"/>
      <c r="L614" s="384"/>
      <c r="M614" s="384"/>
      <c r="N614" s="384"/>
      <c r="O614" s="385"/>
    </row>
    <row r="615" spans="1:15" ht="30" customHeight="1" x14ac:dyDescent="0.2">
      <c r="A615" s="148" t="s">
        <v>212</v>
      </c>
      <c r="B615" s="380" t="s">
        <v>498</v>
      </c>
      <c r="C615" s="388"/>
      <c r="D615" s="388"/>
      <c r="E615" s="388"/>
      <c r="F615" s="410"/>
      <c r="G615" s="410"/>
      <c r="H615" s="410"/>
      <c r="I615" s="410"/>
      <c r="J615" s="411"/>
      <c r="K615" s="130">
        <v>5</v>
      </c>
      <c r="L615" s="131"/>
      <c r="M615" s="131"/>
      <c r="N615" s="131"/>
      <c r="O615" s="114" t="s">
        <v>30</v>
      </c>
    </row>
    <row r="616" spans="1:15" ht="30" customHeight="1" x14ac:dyDescent="0.2">
      <c r="A616" s="118"/>
      <c r="B616" s="383"/>
      <c r="C616" s="384"/>
      <c r="D616" s="384"/>
      <c r="E616" s="384"/>
      <c r="F616" s="384"/>
      <c r="G616" s="384"/>
      <c r="H616" s="384"/>
      <c r="I616" s="384"/>
      <c r="J616" s="384"/>
      <c r="K616" s="384"/>
      <c r="L616" s="384"/>
      <c r="M616" s="384"/>
      <c r="N616" s="384"/>
      <c r="O616" s="385"/>
    </row>
    <row r="617" spans="1:15" ht="14.25" x14ac:dyDescent="0.2">
      <c r="A617" s="392" t="s">
        <v>27</v>
      </c>
      <c r="B617" s="393"/>
      <c r="C617" s="393"/>
      <c r="D617" s="393"/>
      <c r="E617" s="393"/>
      <c r="F617" s="393"/>
      <c r="G617" s="393"/>
      <c r="H617" s="393"/>
      <c r="I617" s="393"/>
      <c r="J617" s="394"/>
      <c r="K617" s="128" t="s">
        <v>26</v>
      </c>
      <c r="L617" s="129" t="s">
        <v>9</v>
      </c>
      <c r="M617" s="129" t="s">
        <v>25</v>
      </c>
      <c r="N617" s="129" t="s">
        <v>24</v>
      </c>
      <c r="O617" s="129" t="s">
        <v>23</v>
      </c>
    </row>
    <row r="618" spans="1:15" ht="30" customHeight="1" x14ac:dyDescent="0.2">
      <c r="A618" s="145" t="s">
        <v>213</v>
      </c>
      <c r="B618" s="441" t="s">
        <v>499</v>
      </c>
      <c r="C618" s="442"/>
      <c r="D618" s="442"/>
      <c r="E618" s="442"/>
      <c r="F618" s="352"/>
      <c r="G618" s="352"/>
      <c r="H618" s="352"/>
      <c r="I618" s="352"/>
      <c r="J618" s="516"/>
      <c r="K618" s="114">
        <v>5</v>
      </c>
      <c r="L618" s="131"/>
      <c r="M618" s="131"/>
      <c r="N618" s="131"/>
      <c r="O618" s="114" t="s">
        <v>30</v>
      </c>
    </row>
    <row r="619" spans="1:15" ht="30" customHeight="1" x14ac:dyDescent="0.2">
      <c r="A619" s="118"/>
      <c r="B619" s="383"/>
      <c r="C619" s="384"/>
      <c r="D619" s="384"/>
      <c r="E619" s="384"/>
      <c r="F619" s="384"/>
      <c r="G619" s="384"/>
      <c r="H619" s="384"/>
      <c r="I619" s="384"/>
      <c r="J619" s="384"/>
      <c r="K619" s="384"/>
      <c r="L619" s="384"/>
      <c r="M619" s="384"/>
      <c r="N619" s="384"/>
      <c r="O619" s="385"/>
    </row>
    <row r="620" spans="1:15" ht="30" customHeight="1" x14ac:dyDescent="0.2">
      <c r="A620" s="159" t="s">
        <v>214</v>
      </c>
      <c r="B620" s="380" t="s">
        <v>500</v>
      </c>
      <c r="C620" s="388"/>
      <c r="D620" s="388"/>
      <c r="E620" s="388"/>
      <c r="F620" s="410"/>
      <c r="G620" s="410"/>
      <c r="H620" s="410"/>
      <c r="I620" s="410"/>
      <c r="J620" s="411"/>
      <c r="K620" s="114">
        <v>5</v>
      </c>
      <c r="L620" s="131"/>
      <c r="M620" s="131"/>
      <c r="N620" s="131"/>
      <c r="O620" s="114"/>
    </row>
    <row r="621" spans="1:15" ht="30" customHeight="1" x14ac:dyDescent="0.2">
      <c r="A621" s="118"/>
      <c r="B621" s="383"/>
      <c r="C621" s="384"/>
      <c r="D621" s="384"/>
      <c r="E621" s="384"/>
      <c r="F621" s="384"/>
      <c r="G621" s="384"/>
      <c r="H621" s="384"/>
      <c r="I621" s="384"/>
      <c r="J621" s="384"/>
      <c r="K621" s="384"/>
      <c r="L621" s="384"/>
      <c r="M621" s="384"/>
      <c r="N621" s="384"/>
      <c r="O621" s="385"/>
    </row>
    <row r="622" spans="1:15" ht="30" customHeight="1" x14ac:dyDescent="0.2">
      <c r="A622" s="492" t="s">
        <v>228</v>
      </c>
      <c r="B622" s="492"/>
      <c r="C622" s="492"/>
      <c r="D622" s="492"/>
      <c r="E622" s="492"/>
      <c r="F622" s="492"/>
      <c r="G622" s="492"/>
      <c r="H622" s="492"/>
      <c r="I622" s="492"/>
      <c r="J622" s="492"/>
      <c r="K622" s="492"/>
      <c r="L622" s="492"/>
      <c r="M622" s="492"/>
      <c r="N622" s="492"/>
      <c r="O622" s="492"/>
    </row>
    <row r="623" spans="1:15" ht="14.25" x14ac:dyDescent="0.2">
      <c r="A623" s="392" t="s">
        <v>27</v>
      </c>
      <c r="B623" s="393"/>
      <c r="C623" s="393"/>
      <c r="D623" s="393"/>
      <c r="E623" s="393"/>
      <c r="F623" s="393"/>
      <c r="G623" s="393"/>
      <c r="H623" s="393"/>
      <c r="I623" s="393"/>
      <c r="J623" s="394"/>
      <c r="K623" s="128" t="s">
        <v>26</v>
      </c>
      <c r="L623" s="129" t="s">
        <v>9</v>
      </c>
      <c r="M623" s="129" t="s">
        <v>25</v>
      </c>
      <c r="N623" s="129" t="s">
        <v>24</v>
      </c>
      <c r="O623" s="129" t="s">
        <v>23</v>
      </c>
    </row>
    <row r="624" spans="1:15" ht="45" customHeight="1" x14ac:dyDescent="0.2">
      <c r="A624" s="145" t="s">
        <v>229</v>
      </c>
      <c r="B624" s="380" t="s">
        <v>501</v>
      </c>
      <c r="C624" s="388"/>
      <c r="D624" s="388"/>
      <c r="E624" s="388"/>
      <c r="F624" s="410"/>
      <c r="G624" s="410"/>
      <c r="H624" s="410"/>
      <c r="I624" s="410"/>
      <c r="J624" s="411"/>
      <c r="K624" s="114">
        <v>5</v>
      </c>
      <c r="L624" s="131"/>
      <c r="M624" s="131"/>
      <c r="N624" s="131"/>
      <c r="O624" s="114" t="s">
        <v>30</v>
      </c>
    </row>
    <row r="625" spans="1:15" ht="30" customHeight="1" x14ac:dyDescent="0.2">
      <c r="A625" s="118"/>
      <c r="B625" s="383"/>
      <c r="C625" s="384"/>
      <c r="D625" s="384"/>
      <c r="E625" s="384"/>
      <c r="F625" s="384"/>
      <c r="G625" s="384"/>
      <c r="H625" s="384"/>
      <c r="I625" s="384"/>
      <c r="J625" s="384"/>
      <c r="K625" s="384"/>
      <c r="L625" s="384"/>
      <c r="M625" s="384"/>
      <c r="N625" s="384"/>
      <c r="O625" s="385"/>
    </row>
    <row r="626" spans="1:15" ht="30" customHeight="1" x14ac:dyDescent="0.2">
      <c r="A626" s="145" t="s">
        <v>230</v>
      </c>
      <c r="B626" s="380" t="s">
        <v>502</v>
      </c>
      <c r="C626" s="388"/>
      <c r="D626" s="388"/>
      <c r="E626" s="388"/>
      <c r="F626" s="410"/>
      <c r="G626" s="410"/>
      <c r="H626" s="410"/>
      <c r="I626" s="410"/>
      <c r="J626" s="411"/>
      <c r="K626" s="114">
        <v>5</v>
      </c>
      <c r="L626" s="131"/>
      <c r="M626" s="131"/>
      <c r="N626" s="131"/>
      <c r="O626" s="114"/>
    </row>
    <row r="627" spans="1:15" ht="30" customHeight="1" x14ac:dyDescent="0.2">
      <c r="A627" s="118"/>
      <c r="B627" s="383"/>
      <c r="C627" s="384"/>
      <c r="D627" s="384"/>
      <c r="E627" s="384"/>
      <c r="F627" s="384"/>
      <c r="G627" s="384"/>
      <c r="H627" s="384"/>
      <c r="I627" s="384"/>
      <c r="J627" s="384"/>
      <c r="K627" s="384"/>
      <c r="L627" s="384"/>
      <c r="M627" s="384"/>
      <c r="N627" s="384"/>
      <c r="O627" s="385"/>
    </row>
    <row r="628" spans="1:15" ht="15" customHeight="1" x14ac:dyDescent="0.2">
      <c r="A628" s="145" t="s">
        <v>231</v>
      </c>
      <c r="B628" s="485" t="s">
        <v>503</v>
      </c>
      <c r="C628" s="486"/>
      <c r="D628" s="486"/>
      <c r="E628" s="486"/>
      <c r="F628" s="512"/>
      <c r="G628" s="512"/>
      <c r="H628" s="512"/>
      <c r="I628" s="512"/>
      <c r="J628" s="513"/>
      <c r="K628" s="114">
        <v>5</v>
      </c>
      <c r="L628" s="131"/>
      <c r="M628" s="131"/>
      <c r="N628" s="131"/>
      <c r="O628" s="114" t="s">
        <v>30</v>
      </c>
    </row>
    <row r="629" spans="1:15" ht="30" customHeight="1" x14ac:dyDescent="0.2">
      <c r="A629" s="118"/>
      <c r="B629" s="383"/>
      <c r="C629" s="384"/>
      <c r="D629" s="384"/>
      <c r="E629" s="384"/>
      <c r="F629" s="384"/>
      <c r="G629" s="384"/>
      <c r="H629" s="384"/>
      <c r="I629" s="384"/>
      <c r="J629" s="384"/>
      <c r="K629" s="384"/>
      <c r="L629" s="384"/>
      <c r="M629" s="384"/>
      <c r="N629" s="384"/>
      <c r="O629" s="385"/>
    </row>
    <row r="630" spans="1:15" ht="30" customHeight="1" x14ac:dyDescent="0.2">
      <c r="A630" s="145" t="s">
        <v>232</v>
      </c>
      <c r="B630" s="380" t="s">
        <v>504</v>
      </c>
      <c r="C630" s="388"/>
      <c r="D630" s="388"/>
      <c r="E630" s="388"/>
      <c r="F630" s="410"/>
      <c r="G630" s="410"/>
      <c r="H630" s="410"/>
      <c r="I630" s="410"/>
      <c r="J630" s="411"/>
      <c r="K630" s="114">
        <v>5</v>
      </c>
      <c r="L630" s="131"/>
      <c r="M630" s="131"/>
      <c r="N630" s="131"/>
      <c r="O630" s="114"/>
    </row>
    <row r="631" spans="1:15" ht="30" customHeight="1" x14ac:dyDescent="0.2">
      <c r="A631" s="118"/>
      <c r="B631" s="383"/>
      <c r="C631" s="384"/>
      <c r="D631" s="384"/>
      <c r="E631" s="384"/>
      <c r="F631" s="384"/>
      <c r="G631" s="384"/>
      <c r="H631" s="384"/>
      <c r="I631" s="384"/>
      <c r="J631" s="384"/>
      <c r="K631" s="384"/>
      <c r="L631" s="384"/>
      <c r="M631" s="384"/>
      <c r="N631" s="384"/>
      <c r="O631" s="385"/>
    </row>
    <row r="632" spans="1:15" ht="30" customHeight="1" x14ac:dyDescent="0.2">
      <c r="A632" s="145" t="s">
        <v>233</v>
      </c>
      <c r="B632" s="380" t="s">
        <v>505</v>
      </c>
      <c r="C632" s="388"/>
      <c r="D632" s="388"/>
      <c r="E632" s="388"/>
      <c r="F632" s="410"/>
      <c r="G632" s="410"/>
      <c r="H632" s="410"/>
      <c r="I632" s="410"/>
      <c r="J632" s="411"/>
      <c r="K632" s="114">
        <v>5</v>
      </c>
      <c r="L632" s="131"/>
      <c r="M632" s="131"/>
      <c r="N632" s="131"/>
      <c r="O632" s="114" t="s">
        <v>30</v>
      </c>
    </row>
    <row r="633" spans="1:15" ht="30" customHeight="1" x14ac:dyDescent="0.2">
      <c r="A633" s="118"/>
      <c r="B633" s="383"/>
      <c r="C633" s="384"/>
      <c r="D633" s="384"/>
      <c r="E633" s="384"/>
      <c r="F633" s="384"/>
      <c r="G633" s="384"/>
      <c r="H633" s="384"/>
      <c r="I633" s="384"/>
      <c r="J633" s="384"/>
      <c r="K633" s="384"/>
      <c r="L633" s="384"/>
      <c r="M633" s="384"/>
      <c r="N633" s="384"/>
      <c r="O633" s="385"/>
    </row>
    <row r="634" spans="1:15" ht="30" customHeight="1" x14ac:dyDescent="0.2">
      <c r="A634" s="145" t="s">
        <v>234</v>
      </c>
      <c r="B634" s="380" t="s">
        <v>506</v>
      </c>
      <c r="C634" s="388"/>
      <c r="D634" s="388"/>
      <c r="E634" s="388"/>
      <c r="F634" s="410"/>
      <c r="G634" s="410"/>
      <c r="H634" s="410"/>
      <c r="I634" s="410"/>
      <c r="J634" s="411"/>
      <c r="K634" s="114">
        <v>5</v>
      </c>
      <c r="L634" s="131"/>
      <c r="M634" s="131"/>
      <c r="N634" s="131"/>
      <c r="O634" s="114" t="s">
        <v>30</v>
      </c>
    </row>
    <row r="635" spans="1:15" ht="30" customHeight="1" x14ac:dyDescent="0.2">
      <c r="A635" s="118"/>
      <c r="B635" s="383"/>
      <c r="C635" s="384"/>
      <c r="D635" s="384"/>
      <c r="E635" s="384"/>
      <c r="F635" s="384"/>
      <c r="G635" s="384"/>
      <c r="H635" s="384"/>
      <c r="I635" s="384"/>
      <c r="J635" s="384"/>
      <c r="K635" s="384"/>
      <c r="L635" s="384"/>
      <c r="M635" s="384"/>
      <c r="N635" s="384"/>
      <c r="O635" s="385"/>
    </row>
    <row r="636" spans="1:15" ht="30" customHeight="1" x14ac:dyDescent="0.2">
      <c r="A636" s="145" t="s">
        <v>235</v>
      </c>
      <c r="B636" s="380" t="s">
        <v>507</v>
      </c>
      <c r="C636" s="388"/>
      <c r="D636" s="388"/>
      <c r="E636" s="388"/>
      <c r="F636" s="410"/>
      <c r="G636" s="410"/>
      <c r="H636" s="410"/>
      <c r="I636" s="410"/>
      <c r="J636" s="411"/>
      <c r="K636" s="114">
        <v>5</v>
      </c>
      <c r="L636" s="131"/>
      <c r="M636" s="131"/>
      <c r="N636" s="131"/>
      <c r="O636" s="114"/>
    </row>
    <row r="637" spans="1:15" ht="30" customHeight="1" x14ac:dyDescent="0.2">
      <c r="A637" s="118"/>
      <c r="B637" s="383"/>
      <c r="C637" s="384"/>
      <c r="D637" s="384"/>
      <c r="E637" s="384"/>
      <c r="F637" s="384"/>
      <c r="G637" s="384"/>
      <c r="H637" s="384"/>
      <c r="I637" s="384"/>
      <c r="J637" s="384"/>
      <c r="K637" s="384"/>
      <c r="L637" s="384"/>
      <c r="M637" s="384"/>
      <c r="N637" s="384"/>
      <c r="O637" s="385"/>
    </row>
    <row r="638" spans="1:15" ht="30" customHeight="1" x14ac:dyDescent="0.2">
      <c r="A638" s="145" t="s">
        <v>236</v>
      </c>
      <c r="B638" s="380" t="s">
        <v>508</v>
      </c>
      <c r="C638" s="388"/>
      <c r="D638" s="388"/>
      <c r="E638" s="388"/>
      <c r="F638" s="410"/>
      <c r="G638" s="410"/>
      <c r="H638" s="410"/>
      <c r="I638" s="410"/>
      <c r="J638" s="411"/>
      <c r="K638" s="114">
        <v>5</v>
      </c>
      <c r="L638" s="131"/>
      <c r="M638" s="131"/>
      <c r="N638" s="131"/>
      <c r="O638" s="114" t="s">
        <v>30</v>
      </c>
    </row>
    <row r="639" spans="1:15" ht="30" customHeight="1" x14ac:dyDescent="0.2">
      <c r="A639" s="118"/>
      <c r="B639" s="383"/>
      <c r="C639" s="384"/>
      <c r="D639" s="384"/>
      <c r="E639" s="384"/>
      <c r="F639" s="384"/>
      <c r="G639" s="384"/>
      <c r="H639" s="384"/>
      <c r="I639" s="384"/>
      <c r="J639" s="384"/>
      <c r="K639" s="384"/>
      <c r="L639" s="384"/>
      <c r="M639" s="384"/>
      <c r="N639" s="384"/>
      <c r="O639" s="385"/>
    </row>
    <row r="640" spans="1:15" ht="15" customHeight="1" x14ac:dyDescent="0.2">
      <c r="A640" s="145" t="s">
        <v>237</v>
      </c>
      <c r="B640" s="485" t="s">
        <v>509</v>
      </c>
      <c r="C640" s="486"/>
      <c r="D640" s="486"/>
      <c r="E640" s="486"/>
      <c r="F640" s="512"/>
      <c r="G640" s="512"/>
      <c r="H640" s="512"/>
      <c r="I640" s="512"/>
      <c r="J640" s="513"/>
      <c r="K640" s="114">
        <v>5</v>
      </c>
      <c r="L640" s="131"/>
      <c r="M640" s="131"/>
      <c r="N640" s="131"/>
      <c r="O640" s="114" t="s">
        <v>30</v>
      </c>
    </row>
    <row r="641" spans="1:15" ht="30" customHeight="1" x14ac:dyDescent="0.2">
      <c r="A641" s="118"/>
      <c r="B641" s="383"/>
      <c r="C641" s="384"/>
      <c r="D641" s="384"/>
      <c r="E641" s="384"/>
      <c r="F641" s="384"/>
      <c r="G641" s="384"/>
      <c r="H641" s="384"/>
      <c r="I641" s="384"/>
      <c r="J641" s="384"/>
      <c r="K641" s="384"/>
      <c r="L641" s="384"/>
      <c r="M641" s="384"/>
      <c r="N641" s="384"/>
      <c r="O641" s="385"/>
    </row>
    <row r="642" spans="1:15" ht="15" customHeight="1" x14ac:dyDescent="0.2">
      <c r="A642" s="145" t="s">
        <v>238</v>
      </c>
      <c r="B642" s="444" t="s">
        <v>249</v>
      </c>
      <c r="C642" s="445"/>
      <c r="D642" s="445"/>
      <c r="E642" s="445"/>
      <c r="F642" s="557"/>
      <c r="G642" s="557"/>
      <c r="H642" s="557"/>
      <c r="I642" s="557"/>
      <c r="J642" s="558"/>
      <c r="K642" s="135">
        <v>5</v>
      </c>
      <c r="L642" s="131"/>
      <c r="M642" s="131"/>
      <c r="N642" s="131"/>
      <c r="O642" s="135"/>
    </row>
    <row r="643" spans="1:15" ht="30" customHeight="1" x14ac:dyDescent="0.2">
      <c r="A643" s="118"/>
      <c r="B643" s="383"/>
      <c r="C643" s="384"/>
      <c r="D643" s="384"/>
      <c r="E643" s="384"/>
      <c r="F643" s="384"/>
      <c r="G643" s="384"/>
      <c r="H643" s="384"/>
      <c r="I643" s="384"/>
      <c r="J643" s="384"/>
      <c r="K643" s="384"/>
      <c r="L643" s="384"/>
      <c r="M643" s="384"/>
      <c r="N643" s="384"/>
      <c r="O643" s="385"/>
    </row>
    <row r="644" spans="1:15" ht="14.25" x14ac:dyDescent="0.2">
      <c r="A644" s="392" t="s">
        <v>27</v>
      </c>
      <c r="B644" s="393"/>
      <c r="C644" s="393"/>
      <c r="D644" s="393"/>
      <c r="E644" s="393"/>
      <c r="F644" s="393"/>
      <c r="G644" s="393"/>
      <c r="H644" s="393"/>
      <c r="I644" s="393"/>
      <c r="J644" s="394"/>
      <c r="K644" s="128" t="s">
        <v>26</v>
      </c>
      <c r="L644" s="129" t="s">
        <v>9</v>
      </c>
      <c r="M644" s="129" t="s">
        <v>25</v>
      </c>
      <c r="N644" s="129" t="s">
        <v>24</v>
      </c>
      <c r="O644" s="129" t="s">
        <v>23</v>
      </c>
    </row>
    <row r="645" spans="1:15" x14ac:dyDescent="0.2">
      <c r="A645" s="145" t="s">
        <v>239</v>
      </c>
      <c r="B645" s="444" t="s">
        <v>178</v>
      </c>
      <c r="C645" s="445"/>
      <c r="D645" s="445"/>
      <c r="E645" s="445"/>
      <c r="F645" s="557"/>
      <c r="G645" s="557"/>
      <c r="H645" s="557"/>
      <c r="I645" s="557"/>
      <c r="J645" s="558"/>
      <c r="K645" s="135">
        <v>5</v>
      </c>
      <c r="L645" s="131"/>
      <c r="M645" s="131"/>
      <c r="N645" s="131"/>
      <c r="O645" s="135"/>
    </row>
    <row r="646" spans="1:15" ht="30" customHeight="1" x14ac:dyDescent="0.2">
      <c r="A646" s="118"/>
      <c r="B646" s="383"/>
      <c r="C646" s="384"/>
      <c r="D646" s="384"/>
      <c r="E646" s="384"/>
      <c r="F646" s="384"/>
      <c r="G646" s="384"/>
      <c r="H646" s="384"/>
      <c r="I646" s="384"/>
      <c r="J646" s="384"/>
      <c r="K646" s="384"/>
      <c r="L646" s="384"/>
      <c r="M646" s="384"/>
      <c r="N646" s="384"/>
      <c r="O646" s="385"/>
    </row>
    <row r="647" spans="1:15" ht="30" customHeight="1" x14ac:dyDescent="0.2">
      <c r="A647" s="145" t="s">
        <v>240</v>
      </c>
      <c r="B647" s="380" t="s">
        <v>510</v>
      </c>
      <c r="C647" s="388"/>
      <c r="D647" s="388"/>
      <c r="E647" s="388"/>
      <c r="F647" s="410"/>
      <c r="G647" s="410"/>
      <c r="H647" s="410"/>
      <c r="I647" s="410"/>
      <c r="J647" s="411"/>
      <c r="K647" s="114">
        <v>5</v>
      </c>
      <c r="L647" s="131"/>
      <c r="M647" s="131"/>
      <c r="N647" s="131"/>
      <c r="O647" s="114"/>
    </row>
    <row r="648" spans="1:15" ht="30" customHeight="1" x14ac:dyDescent="0.2">
      <c r="A648" s="118"/>
      <c r="B648" s="383"/>
      <c r="C648" s="384"/>
      <c r="D648" s="384"/>
      <c r="E648" s="384"/>
      <c r="F648" s="384"/>
      <c r="G648" s="384"/>
      <c r="H648" s="384"/>
      <c r="I648" s="384"/>
      <c r="J648" s="384"/>
      <c r="K648" s="384"/>
      <c r="L648" s="384"/>
      <c r="M648" s="384"/>
      <c r="N648" s="384"/>
      <c r="O648" s="385"/>
    </row>
    <row r="649" spans="1:15" ht="15" customHeight="1" x14ac:dyDescent="0.2">
      <c r="A649" s="145" t="s">
        <v>241</v>
      </c>
      <c r="B649" s="444" t="s">
        <v>250</v>
      </c>
      <c r="C649" s="445"/>
      <c r="D649" s="445"/>
      <c r="E649" s="445"/>
      <c r="F649" s="557"/>
      <c r="G649" s="557"/>
      <c r="H649" s="557"/>
      <c r="I649" s="557"/>
      <c r="J649" s="558"/>
      <c r="K649" s="135">
        <v>5</v>
      </c>
      <c r="L649" s="131"/>
      <c r="M649" s="131"/>
      <c r="N649" s="131"/>
      <c r="O649" s="135"/>
    </row>
    <row r="650" spans="1:15" ht="30" customHeight="1" x14ac:dyDescent="0.2">
      <c r="A650" s="118"/>
      <c r="B650" s="383"/>
      <c r="C650" s="384"/>
      <c r="D650" s="384"/>
      <c r="E650" s="384"/>
      <c r="F650" s="384"/>
      <c r="G650" s="384"/>
      <c r="H650" s="384"/>
      <c r="I650" s="384"/>
      <c r="J650" s="384"/>
      <c r="K650" s="384"/>
      <c r="L650" s="384"/>
      <c r="M650" s="384"/>
      <c r="N650" s="384"/>
      <c r="O650" s="385"/>
    </row>
    <row r="651" spans="1:15" ht="15" customHeight="1" x14ac:dyDescent="0.2">
      <c r="A651" s="145" t="s">
        <v>242</v>
      </c>
      <c r="B651" s="485" t="s">
        <v>511</v>
      </c>
      <c r="C651" s="486"/>
      <c r="D651" s="486"/>
      <c r="E651" s="486"/>
      <c r="F651" s="512"/>
      <c r="G651" s="512"/>
      <c r="H651" s="512"/>
      <c r="I651" s="512"/>
      <c r="J651" s="513"/>
      <c r="K651" s="114">
        <v>5</v>
      </c>
      <c r="L651" s="131"/>
      <c r="M651" s="131"/>
      <c r="N651" s="131"/>
      <c r="O651" s="114"/>
    </row>
    <row r="652" spans="1:15" ht="30" customHeight="1" x14ac:dyDescent="0.2">
      <c r="A652" s="118"/>
      <c r="B652" s="383"/>
      <c r="C652" s="384"/>
      <c r="D652" s="384"/>
      <c r="E652" s="384"/>
      <c r="F652" s="384"/>
      <c r="G652" s="384"/>
      <c r="H652" s="384"/>
      <c r="I652" s="384"/>
      <c r="J652" s="384"/>
      <c r="K652" s="384"/>
      <c r="L652" s="384"/>
      <c r="M652" s="384"/>
      <c r="N652" s="384"/>
      <c r="O652" s="385"/>
    </row>
    <row r="653" spans="1:15" ht="30" customHeight="1" x14ac:dyDescent="0.2">
      <c r="A653" s="145" t="s">
        <v>243</v>
      </c>
      <c r="B653" s="380" t="s">
        <v>512</v>
      </c>
      <c r="C653" s="388"/>
      <c r="D653" s="388"/>
      <c r="E653" s="388"/>
      <c r="F653" s="410"/>
      <c r="G653" s="410"/>
      <c r="H653" s="410"/>
      <c r="I653" s="410"/>
      <c r="J653" s="411"/>
      <c r="K653" s="114">
        <v>5</v>
      </c>
      <c r="L653" s="131"/>
      <c r="M653" s="131"/>
      <c r="N653" s="131"/>
      <c r="O653" s="114" t="s">
        <v>30</v>
      </c>
    </row>
    <row r="654" spans="1:15" ht="30" customHeight="1" x14ac:dyDescent="0.2">
      <c r="A654" s="118"/>
      <c r="B654" s="383"/>
      <c r="C654" s="384"/>
      <c r="D654" s="384"/>
      <c r="E654" s="384"/>
      <c r="F654" s="384"/>
      <c r="G654" s="384"/>
      <c r="H654" s="384"/>
      <c r="I654" s="384"/>
      <c r="J654" s="384"/>
      <c r="K654" s="384"/>
      <c r="L654" s="384"/>
      <c r="M654" s="384"/>
      <c r="N654" s="384"/>
      <c r="O654" s="385"/>
    </row>
    <row r="655" spans="1:15" x14ac:dyDescent="0.2">
      <c r="A655" s="145" t="s">
        <v>244</v>
      </c>
      <c r="B655" s="444" t="s">
        <v>251</v>
      </c>
      <c r="C655" s="445"/>
      <c r="D655" s="445"/>
      <c r="E655" s="445"/>
      <c r="F655" s="557"/>
      <c r="G655" s="557"/>
      <c r="H655" s="557"/>
      <c r="I655" s="557"/>
      <c r="J655" s="558"/>
      <c r="K655" s="135">
        <v>5</v>
      </c>
      <c r="L655" s="131"/>
      <c r="M655" s="131"/>
      <c r="N655" s="131"/>
      <c r="O655" s="135" t="s">
        <v>30</v>
      </c>
    </row>
    <row r="656" spans="1:15" ht="30" customHeight="1" x14ac:dyDescent="0.2">
      <c r="A656" s="118"/>
      <c r="B656" s="383"/>
      <c r="C656" s="384"/>
      <c r="D656" s="384"/>
      <c r="E656" s="384"/>
      <c r="F656" s="384"/>
      <c r="G656" s="384"/>
      <c r="H656" s="384"/>
      <c r="I656" s="384"/>
      <c r="J656" s="384"/>
      <c r="K656" s="384"/>
      <c r="L656" s="384"/>
      <c r="M656" s="384"/>
      <c r="N656" s="384"/>
      <c r="O656" s="385"/>
    </row>
    <row r="657" spans="1:15" ht="44.25" customHeight="1" x14ac:dyDescent="0.2">
      <c r="A657" s="145" t="s">
        <v>245</v>
      </c>
      <c r="B657" s="380" t="s">
        <v>513</v>
      </c>
      <c r="C657" s="388"/>
      <c r="D657" s="388"/>
      <c r="E657" s="388"/>
      <c r="F657" s="410"/>
      <c r="G657" s="410"/>
      <c r="H657" s="410"/>
      <c r="I657" s="410"/>
      <c r="J657" s="411"/>
      <c r="K657" s="114">
        <v>5</v>
      </c>
      <c r="L657" s="131"/>
      <c r="M657" s="131"/>
      <c r="N657" s="131"/>
      <c r="O657" s="114" t="s">
        <v>30</v>
      </c>
    </row>
    <row r="658" spans="1:15" ht="30" customHeight="1" x14ac:dyDescent="0.2">
      <c r="A658" s="118"/>
      <c r="B658" s="383"/>
      <c r="C658" s="384"/>
      <c r="D658" s="384"/>
      <c r="E658" s="384"/>
      <c r="F658" s="384"/>
      <c r="G658" s="384"/>
      <c r="H658" s="384"/>
      <c r="I658" s="384"/>
      <c r="J658" s="384"/>
      <c r="K658" s="384"/>
      <c r="L658" s="384"/>
      <c r="M658" s="384"/>
      <c r="N658" s="384"/>
      <c r="O658" s="385"/>
    </row>
    <row r="659" spans="1:15" ht="30" customHeight="1" x14ac:dyDescent="0.2">
      <c r="A659" s="145" t="s">
        <v>246</v>
      </c>
      <c r="B659" s="380" t="s">
        <v>514</v>
      </c>
      <c r="C659" s="388"/>
      <c r="D659" s="388"/>
      <c r="E659" s="388"/>
      <c r="F659" s="410"/>
      <c r="G659" s="410"/>
      <c r="H659" s="410"/>
      <c r="I659" s="410"/>
      <c r="J659" s="411"/>
      <c r="K659" s="114">
        <v>5</v>
      </c>
      <c r="L659" s="131"/>
      <c r="M659" s="131"/>
      <c r="N659" s="131"/>
      <c r="O659" s="114" t="s">
        <v>30</v>
      </c>
    </row>
    <row r="660" spans="1:15" ht="30" customHeight="1" x14ac:dyDescent="0.2">
      <c r="A660" s="118"/>
      <c r="B660" s="383"/>
      <c r="C660" s="384"/>
      <c r="D660" s="384"/>
      <c r="E660" s="384"/>
      <c r="F660" s="384"/>
      <c r="G660" s="384"/>
      <c r="H660" s="384"/>
      <c r="I660" s="384"/>
      <c r="J660" s="384"/>
      <c r="K660" s="384"/>
      <c r="L660" s="384"/>
      <c r="M660" s="384"/>
      <c r="N660" s="384"/>
      <c r="O660" s="385"/>
    </row>
    <row r="661" spans="1:15" ht="45" customHeight="1" x14ac:dyDescent="0.2">
      <c r="A661" s="145" t="s">
        <v>247</v>
      </c>
      <c r="B661" s="380" t="s">
        <v>515</v>
      </c>
      <c r="C661" s="388"/>
      <c r="D661" s="388"/>
      <c r="E661" s="388"/>
      <c r="F661" s="410"/>
      <c r="G661" s="410"/>
      <c r="H661" s="410"/>
      <c r="I661" s="410"/>
      <c r="J661" s="411"/>
      <c r="K661" s="114">
        <v>5</v>
      </c>
      <c r="L661" s="131"/>
      <c r="M661" s="131"/>
      <c r="N661" s="131"/>
      <c r="O661" s="114" t="s">
        <v>30</v>
      </c>
    </row>
    <row r="662" spans="1:15" ht="30" customHeight="1" x14ac:dyDescent="0.2">
      <c r="A662" s="118"/>
      <c r="B662" s="383"/>
      <c r="C662" s="384"/>
      <c r="D662" s="384"/>
      <c r="E662" s="384"/>
      <c r="F662" s="384"/>
      <c r="G662" s="384"/>
      <c r="H662" s="384"/>
      <c r="I662" s="384"/>
      <c r="J662" s="384"/>
      <c r="K662" s="384"/>
      <c r="L662" s="384"/>
      <c r="M662" s="384"/>
      <c r="N662" s="384"/>
      <c r="O662" s="385"/>
    </row>
    <row r="663" spans="1:15" ht="30" customHeight="1" x14ac:dyDescent="0.2">
      <c r="A663" s="145" t="s">
        <v>248</v>
      </c>
      <c r="B663" s="380" t="s">
        <v>516</v>
      </c>
      <c r="C663" s="388"/>
      <c r="D663" s="388"/>
      <c r="E663" s="388"/>
      <c r="F663" s="410"/>
      <c r="G663" s="410"/>
      <c r="H663" s="410"/>
      <c r="I663" s="410"/>
      <c r="J663" s="411"/>
      <c r="K663" s="114">
        <v>5</v>
      </c>
      <c r="L663" s="131"/>
      <c r="M663" s="131"/>
      <c r="N663" s="131"/>
      <c r="O663" s="114" t="s">
        <v>30</v>
      </c>
    </row>
    <row r="664" spans="1:15" ht="30" customHeight="1" x14ac:dyDescent="0.2">
      <c r="A664" s="118"/>
      <c r="B664" s="383"/>
      <c r="C664" s="384"/>
      <c r="D664" s="384"/>
      <c r="E664" s="384"/>
      <c r="F664" s="384"/>
      <c r="G664" s="384"/>
      <c r="H664" s="384"/>
      <c r="I664" s="384"/>
      <c r="J664" s="384"/>
      <c r="K664" s="384"/>
      <c r="L664" s="384"/>
      <c r="M664" s="384"/>
      <c r="N664" s="384"/>
      <c r="O664" s="385"/>
    </row>
    <row r="665" spans="1:15" ht="14.25" x14ac:dyDescent="0.2">
      <c r="A665" s="392" t="s">
        <v>27</v>
      </c>
      <c r="B665" s="393"/>
      <c r="C665" s="393"/>
      <c r="D665" s="393"/>
      <c r="E665" s="393"/>
      <c r="F665" s="393"/>
      <c r="G665" s="393"/>
      <c r="H665" s="393"/>
      <c r="I665" s="393"/>
      <c r="J665" s="394"/>
      <c r="K665" s="128" t="s">
        <v>26</v>
      </c>
      <c r="L665" s="129" t="s">
        <v>9</v>
      </c>
      <c r="M665" s="129" t="s">
        <v>25</v>
      </c>
      <c r="N665" s="129" t="s">
        <v>24</v>
      </c>
      <c r="O665" s="129" t="s">
        <v>23</v>
      </c>
    </row>
    <row r="666" spans="1:15" ht="30" customHeight="1" x14ac:dyDescent="0.2">
      <c r="A666" s="159" t="s">
        <v>252</v>
      </c>
      <c r="B666" s="380" t="s">
        <v>517</v>
      </c>
      <c r="C666" s="388"/>
      <c r="D666" s="388"/>
      <c r="E666" s="388"/>
      <c r="F666" s="410"/>
      <c r="G666" s="410"/>
      <c r="H666" s="410"/>
      <c r="I666" s="410"/>
      <c r="J666" s="411"/>
      <c r="K666" s="114">
        <v>5</v>
      </c>
      <c r="L666" s="131"/>
      <c r="M666" s="131"/>
      <c r="N666" s="131"/>
      <c r="O666" s="114" t="s">
        <v>30</v>
      </c>
    </row>
    <row r="667" spans="1:15" ht="30" customHeight="1" x14ac:dyDescent="0.2">
      <c r="A667" s="118"/>
      <c r="B667" s="383"/>
      <c r="C667" s="384"/>
      <c r="D667" s="384"/>
      <c r="E667" s="384"/>
      <c r="F667" s="384"/>
      <c r="G667" s="384"/>
      <c r="H667" s="384"/>
      <c r="I667" s="384"/>
      <c r="J667" s="384"/>
      <c r="K667" s="384"/>
      <c r="L667" s="384"/>
      <c r="M667" s="384"/>
      <c r="N667" s="384"/>
      <c r="O667" s="385"/>
    </row>
    <row r="668" spans="1:15" ht="30" customHeight="1" x14ac:dyDescent="0.2">
      <c r="A668" s="159" t="s">
        <v>253</v>
      </c>
      <c r="B668" s="380" t="s">
        <v>518</v>
      </c>
      <c r="C668" s="388"/>
      <c r="D668" s="388"/>
      <c r="E668" s="388"/>
      <c r="F668" s="410"/>
      <c r="G668" s="410"/>
      <c r="H668" s="410"/>
      <c r="I668" s="410"/>
      <c r="J668" s="411"/>
      <c r="K668" s="114">
        <v>5</v>
      </c>
      <c r="L668" s="131"/>
      <c r="M668" s="131"/>
      <c r="N668" s="131"/>
      <c r="O668" s="114" t="s">
        <v>30</v>
      </c>
    </row>
    <row r="669" spans="1:15" ht="30" customHeight="1" x14ac:dyDescent="0.2">
      <c r="A669" s="118"/>
      <c r="B669" s="383"/>
      <c r="C669" s="384"/>
      <c r="D669" s="384"/>
      <c r="E669" s="384"/>
      <c r="F669" s="384"/>
      <c r="G669" s="384"/>
      <c r="H669" s="384"/>
      <c r="I669" s="384"/>
      <c r="J669" s="384"/>
      <c r="K669" s="384"/>
      <c r="L669" s="384"/>
      <c r="M669" s="384"/>
      <c r="N669" s="384"/>
      <c r="O669" s="385"/>
    </row>
    <row r="670" spans="1:15" ht="14.25" x14ac:dyDescent="0.2">
      <c r="A670" s="189"/>
      <c r="B670" s="190"/>
      <c r="C670" s="191"/>
      <c r="D670" s="191"/>
      <c r="E670" s="191"/>
      <c r="F670" s="191"/>
      <c r="G670" s="191"/>
      <c r="H670" s="191"/>
      <c r="I670" s="191"/>
      <c r="J670" s="192"/>
      <c r="K670" s="193"/>
      <c r="L670" s="193"/>
      <c r="M670" s="193"/>
      <c r="N670" s="193"/>
      <c r="O670" s="193"/>
    </row>
    <row r="671" spans="1:15" ht="14.25" x14ac:dyDescent="0.2">
      <c r="A671" s="392" t="s">
        <v>27</v>
      </c>
      <c r="B671" s="393"/>
      <c r="C671" s="393"/>
      <c r="D671" s="393"/>
      <c r="E671" s="393"/>
      <c r="F671" s="393"/>
      <c r="G671" s="393"/>
      <c r="H671" s="393"/>
      <c r="I671" s="393"/>
      <c r="J671" s="394"/>
      <c r="K671" s="128" t="s">
        <v>26</v>
      </c>
      <c r="L671" s="129" t="s">
        <v>9</v>
      </c>
      <c r="M671" s="129" t="s">
        <v>25</v>
      </c>
      <c r="N671" s="129" t="s">
        <v>24</v>
      </c>
      <c r="O671" s="129" t="s">
        <v>23</v>
      </c>
    </row>
    <row r="672" spans="1:15" ht="30" customHeight="1" x14ac:dyDescent="0.2">
      <c r="A672" s="159" t="s">
        <v>254</v>
      </c>
      <c r="B672" s="380" t="s">
        <v>519</v>
      </c>
      <c r="C672" s="388"/>
      <c r="D672" s="388"/>
      <c r="E672" s="388"/>
      <c r="F672" s="410"/>
      <c r="G672" s="410"/>
      <c r="H672" s="410"/>
      <c r="I672" s="410"/>
      <c r="J672" s="411"/>
      <c r="K672" s="114">
        <v>5</v>
      </c>
      <c r="L672" s="131"/>
      <c r="M672" s="131"/>
      <c r="N672" s="131"/>
      <c r="O672" s="114" t="s">
        <v>30</v>
      </c>
    </row>
    <row r="673" spans="1:15" ht="30" customHeight="1" x14ac:dyDescent="0.2">
      <c r="A673" s="118"/>
      <c r="B673" s="383"/>
      <c r="C673" s="384"/>
      <c r="D673" s="384"/>
      <c r="E673" s="384"/>
      <c r="F673" s="384"/>
      <c r="G673" s="384"/>
      <c r="H673" s="384"/>
      <c r="I673" s="384"/>
      <c r="J673" s="384"/>
      <c r="K673" s="384"/>
      <c r="L673" s="384"/>
      <c r="M673" s="384"/>
      <c r="N673" s="384"/>
      <c r="O673" s="385"/>
    </row>
    <row r="674" spans="1:15" ht="45" customHeight="1" x14ac:dyDescent="0.2">
      <c r="A674" s="159" t="s">
        <v>255</v>
      </c>
      <c r="B674" s="380" t="s">
        <v>520</v>
      </c>
      <c r="C674" s="388"/>
      <c r="D674" s="388"/>
      <c r="E674" s="388"/>
      <c r="F674" s="410"/>
      <c r="G674" s="410"/>
      <c r="H674" s="410"/>
      <c r="I674" s="410"/>
      <c r="J674" s="411"/>
      <c r="K674" s="114">
        <v>5</v>
      </c>
      <c r="L674" s="131"/>
      <c r="M674" s="131"/>
      <c r="N674" s="131"/>
      <c r="O674" s="114" t="s">
        <v>30</v>
      </c>
    </row>
    <row r="675" spans="1:15" ht="30" customHeight="1" x14ac:dyDescent="0.2">
      <c r="A675" s="118"/>
      <c r="B675" s="383"/>
      <c r="C675" s="384"/>
      <c r="D675" s="384"/>
      <c r="E675" s="384"/>
      <c r="F675" s="384"/>
      <c r="G675" s="384"/>
      <c r="H675" s="384"/>
      <c r="I675" s="384"/>
      <c r="J675" s="384"/>
      <c r="K675" s="384"/>
      <c r="L675" s="384"/>
      <c r="M675" s="384"/>
      <c r="N675" s="384"/>
      <c r="O675" s="385"/>
    </row>
    <row r="676" spans="1:15" ht="12.75" x14ac:dyDescent="0.2">
      <c r="A676" s="418"/>
      <c r="B676" s="418"/>
      <c r="C676" s="418"/>
      <c r="D676" s="418"/>
      <c r="E676" s="418"/>
      <c r="F676" s="418"/>
      <c r="G676" s="418"/>
      <c r="H676" s="418"/>
      <c r="I676" s="418"/>
      <c r="J676" s="418"/>
      <c r="K676" s="418"/>
      <c r="L676" s="418"/>
      <c r="M676" s="418"/>
      <c r="N676" s="418"/>
      <c r="O676" s="418"/>
    </row>
    <row r="677" spans="1:15" x14ac:dyDescent="0.2">
      <c r="A677" s="559" t="s">
        <v>375</v>
      </c>
      <c r="B677" s="560"/>
      <c r="C677" s="560"/>
      <c r="D677" s="561"/>
      <c r="E677" s="561"/>
      <c r="F677" s="561"/>
      <c r="G677" s="561"/>
      <c r="H677" s="561"/>
      <c r="I677" s="561"/>
      <c r="J677" s="561"/>
      <c r="K677" s="561"/>
      <c r="L677" s="561"/>
      <c r="M677" s="561"/>
      <c r="N677" s="561"/>
      <c r="O677" s="562"/>
    </row>
    <row r="678" spans="1:15" ht="60" customHeight="1" x14ac:dyDescent="0.2">
      <c r="A678" s="564" t="s">
        <v>408</v>
      </c>
      <c r="B678" s="565"/>
      <c r="C678" s="565"/>
      <c r="D678" s="565"/>
      <c r="E678" s="565"/>
      <c r="F678" s="565"/>
      <c r="G678" s="565"/>
      <c r="H678" s="565"/>
      <c r="I678" s="565"/>
      <c r="J678" s="565"/>
      <c r="K678" s="565"/>
      <c r="L678" s="565"/>
      <c r="M678" s="565"/>
      <c r="N678" s="565"/>
      <c r="O678" s="566"/>
    </row>
    <row r="679" spans="1:15" ht="60" customHeight="1" x14ac:dyDescent="0.2">
      <c r="A679" s="564"/>
      <c r="B679" s="565"/>
      <c r="C679" s="565"/>
      <c r="D679" s="565"/>
      <c r="E679" s="565"/>
      <c r="F679" s="565"/>
      <c r="G679" s="565"/>
      <c r="H679" s="565"/>
      <c r="I679" s="565"/>
      <c r="J679" s="565"/>
      <c r="K679" s="565"/>
      <c r="L679" s="565"/>
      <c r="M679" s="565"/>
      <c r="N679" s="565"/>
      <c r="O679" s="566"/>
    </row>
    <row r="680" spans="1:15" ht="60" customHeight="1" x14ac:dyDescent="0.2">
      <c r="A680" s="564"/>
      <c r="B680" s="565"/>
      <c r="C680" s="565"/>
      <c r="D680" s="565"/>
      <c r="E680" s="565"/>
      <c r="F680" s="565"/>
      <c r="G680" s="565"/>
      <c r="H680" s="565"/>
      <c r="I680" s="565"/>
      <c r="J680" s="565"/>
      <c r="K680" s="565"/>
      <c r="L680" s="565"/>
      <c r="M680" s="565"/>
      <c r="N680" s="565"/>
      <c r="O680" s="566"/>
    </row>
    <row r="681" spans="1:15" ht="60" customHeight="1" x14ac:dyDescent="0.2">
      <c r="A681" s="564"/>
      <c r="B681" s="565"/>
      <c r="C681" s="565"/>
      <c r="D681" s="565"/>
      <c r="E681" s="565"/>
      <c r="F681" s="565"/>
      <c r="G681" s="565"/>
      <c r="H681" s="565"/>
      <c r="I681" s="565"/>
      <c r="J681" s="565"/>
      <c r="K681" s="565"/>
      <c r="L681" s="565"/>
      <c r="M681" s="565"/>
      <c r="N681" s="565"/>
      <c r="O681" s="566"/>
    </row>
    <row r="682" spans="1:15" ht="60" customHeight="1" x14ac:dyDescent="0.2">
      <c r="A682" s="564"/>
      <c r="B682" s="565"/>
      <c r="C682" s="565"/>
      <c r="D682" s="565"/>
      <c r="E682" s="565"/>
      <c r="F682" s="565"/>
      <c r="G682" s="565"/>
      <c r="H682" s="565"/>
      <c r="I682" s="565"/>
      <c r="J682" s="565"/>
      <c r="K682" s="565"/>
      <c r="L682" s="565"/>
      <c r="M682" s="565"/>
      <c r="N682" s="565"/>
      <c r="O682" s="566"/>
    </row>
    <row r="683" spans="1:15" ht="60" customHeight="1" x14ac:dyDescent="0.2">
      <c r="A683" s="567" t="s">
        <v>408</v>
      </c>
      <c r="B683" s="567"/>
      <c r="C683" s="567"/>
      <c r="D683" s="567"/>
      <c r="E683" s="567"/>
      <c r="F683" s="567"/>
      <c r="G683" s="567"/>
      <c r="H683" s="567"/>
      <c r="I683" s="567"/>
      <c r="J683" s="567"/>
      <c r="K683" s="567"/>
      <c r="L683" s="567"/>
      <c r="M683" s="567"/>
      <c r="N683" s="567"/>
      <c r="O683" s="567"/>
    </row>
    <row r="684" spans="1:15" ht="12.75" customHeight="1" x14ac:dyDescent="0.2">
      <c r="A684" s="69"/>
      <c r="B684" s="69"/>
      <c r="C684" s="69"/>
      <c r="D684" s="69"/>
      <c r="E684" s="69"/>
      <c r="F684" s="69"/>
      <c r="G684" s="69"/>
      <c r="H684" s="69"/>
      <c r="I684" s="69"/>
      <c r="J684" s="69"/>
      <c r="K684" s="69"/>
      <c r="L684" s="69"/>
      <c r="M684" s="69"/>
      <c r="N684" s="69"/>
      <c r="O684" s="69"/>
    </row>
    <row r="685" spans="1:15" s="53" customFormat="1" ht="20.25" x14ac:dyDescent="0.3">
      <c r="A685" s="568" t="s">
        <v>653</v>
      </c>
      <c r="B685" s="569"/>
      <c r="C685" s="569"/>
      <c r="D685" s="569"/>
      <c r="E685" s="569"/>
      <c r="F685" s="569"/>
      <c r="G685" s="569"/>
      <c r="H685" s="569"/>
      <c r="I685" s="569"/>
      <c r="J685" s="569"/>
      <c r="K685" s="569"/>
      <c r="L685" s="569"/>
      <c r="M685" s="569"/>
      <c r="N685" s="569"/>
    </row>
    <row r="686" spans="1:15" s="53" customFormat="1" ht="38.25" customHeight="1" x14ac:dyDescent="0.2">
      <c r="A686" s="570" t="s">
        <v>654</v>
      </c>
      <c r="B686" s="570"/>
      <c r="C686" s="570"/>
      <c r="D686" s="570"/>
      <c r="E686" s="570"/>
      <c r="F686" s="570"/>
      <c r="G686" s="570"/>
      <c r="H686" s="570"/>
      <c r="I686" s="570"/>
      <c r="J686" s="570"/>
      <c r="K686" s="570"/>
      <c r="L686" s="570"/>
      <c r="M686" s="570"/>
      <c r="N686" s="570"/>
    </row>
    <row r="687" spans="1:15" s="53" customFormat="1" ht="15" x14ac:dyDescent="0.2">
      <c r="A687" s="571" t="s">
        <v>644</v>
      </c>
      <c r="B687" s="571"/>
      <c r="C687" s="571"/>
      <c r="D687" s="571"/>
      <c r="E687" s="571"/>
      <c r="F687" s="571"/>
      <c r="G687" s="571"/>
      <c r="H687" s="571"/>
      <c r="I687" s="571"/>
      <c r="J687" s="571"/>
      <c r="K687" s="571"/>
      <c r="L687" s="571"/>
      <c r="M687" s="571"/>
      <c r="N687" s="571"/>
    </row>
    <row r="688" spans="1:15" s="53" customFormat="1" ht="14.25" x14ac:dyDescent="0.2">
      <c r="A688" s="572" t="s">
        <v>684</v>
      </c>
      <c r="B688" s="572"/>
      <c r="C688" s="572"/>
      <c r="D688" s="572"/>
      <c r="E688" s="572"/>
      <c r="F688" s="572"/>
      <c r="G688" s="572"/>
      <c r="H688" s="572"/>
      <c r="I688" s="572"/>
      <c r="J688" s="572"/>
      <c r="K688" s="572"/>
      <c r="L688" s="572"/>
      <c r="M688" s="572"/>
      <c r="N688" s="572"/>
    </row>
    <row r="689" spans="1:15" s="53" customFormat="1" ht="14.25" x14ac:dyDescent="0.2">
      <c r="A689" s="572" t="s">
        <v>655</v>
      </c>
      <c r="B689" s="572"/>
      <c r="C689" s="572"/>
      <c r="D689" s="572"/>
      <c r="E689" s="572"/>
      <c r="F689" s="572"/>
      <c r="G689" s="572"/>
      <c r="H689" s="572"/>
      <c r="I689" s="572"/>
      <c r="J689" s="572"/>
      <c r="K689" s="572"/>
      <c r="L689" s="572"/>
      <c r="M689" s="572"/>
      <c r="N689" s="572"/>
    </row>
    <row r="690" spans="1:15" s="53" customFormat="1" ht="14.25" x14ac:dyDescent="0.2">
      <c r="A690" s="572" t="s">
        <v>656</v>
      </c>
      <c r="B690" s="572"/>
      <c r="C690" s="572"/>
      <c r="D690" s="572"/>
      <c r="E690" s="572"/>
      <c r="F690" s="572"/>
      <c r="G690" s="572"/>
      <c r="H690" s="572"/>
      <c r="I690" s="572"/>
      <c r="J690" s="572"/>
      <c r="K690" s="572"/>
      <c r="L690" s="572"/>
      <c r="M690" s="572"/>
      <c r="N690" s="572"/>
    </row>
    <row r="691" spans="1:15" s="53" customFormat="1" ht="15" x14ac:dyDescent="0.25">
      <c r="A691" s="573" t="s">
        <v>657</v>
      </c>
      <c r="B691" s="574"/>
      <c r="C691" s="574"/>
      <c r="D691" s="574"/>
      <c r="E691" s="574"/>
      <c r="F691" s="574"/>
      <c r="G691" s="574"/>
      <c r="H691" s="574"/>
      <c r="I691" s="574"/>
      <c r="J691" s="574"/>
      <c r="K691" s="574"/>
      <c r="L691" s="574"/>
      <c r="M691" s="574"/>
      <c r="N691" s="575"/>
    </row>
    <row r="692" spans="1:15" s="53" customFormat="1" ht="18" x14ac:dyDescent="0.2">
      <c r="A692" s="576" t="s">
        <v>658</v>
      </c>
      <c r="B692" s="576"/>
      <c r="C692" s="576"/>
      <c r="D692" s="576"/>
      <c r="E692" s="576"/>
      <c r="F692" s="576"/>
      <c r="G692" s="576"/>
      <c r="H692" s="576"/>
      <c r="I692" s="576"/>
      <c r="J692" s="576"/>
      <c r="K692" s="576"/>
      <c r="L692" s="576"/>
      <c r="M692" s="576"/>
      <c r="N692" s="576"/>
    </row>
    <row r="693" spans="1:15" s="53" customFormat="1" ht="15" x14ac:dyDescent="0.25">
      <c r="A693" s="392" t="s">
        <v>27</v>
      </c>
      <c r="B693" s="393"/>
      <c r="C693" s="393"/>
      <c r="D693" s="393"/>
      <c r="E693" s="393"/>
      <c r="F693" s="393"/>
      <c r="G693" s="393"/>
      <c r="H693" s="393"/>
      <c r="I693" s="393"/>
      <c r="J693" s="394"/>
      <c r="K693" s="298" t="s">
        <v>26</v>
      </c>
      <c r="L693" s="298" t="s">
        <v>9</v>
      </c>
      <c r="M693" s="298" t="s">
        <v>25</v>
      </c>
      <c r="N693" s="298" t="s">
        <v>24</v>
      </c>
      <c r="O693" s="298" t="s">
        <v>23</v>
      </c>
    </row>
    <row r="694" spans="1:15" s="53" customFormat="1" ht="30" customHeight="1" x14ac:dyDescent="0.2">
      <c r="A694" s="159" t="s">
        <v>659</v>
      </c>
      <c r="B694" s="380" t="s">
        <v>660</v>
      </c>
      <c r="C694" s="388"/>
      <c r="D694" s="388"/>
      <c r="E694" s="388"/>
      <c r="F694" s="410"/>
      <c r="G694" s="410"/>
      <c r="H694" s="410"/>
      <c r="I694" s="410"/>
      <c r="J694" s="411"/>
      <c r="K694" s="282" t="s">
        <v>24</v>
      </c>
      <c r="L694" s="131"/>
      <c r="M694" s="131"/>
      <c r="N694" s="131"/>
      <c r="O694" s="282" t="s">
        <v>661</v>
      </c>
    </row>
    <row r="695" spans="1:15" s="53" customFormat="1" ht="30" customHeight="1" x14ac:dyDescent="0.2">
      <c r="A695" s="281"/>
      <c r="B695" s="383"/>
      <c r="C695" s="384"/>
      <c r="D695" s="384"/>
      <c r="E695" s="384"/>
      <c r="F695" s="384"/>
      <c r="G695" s="384"/>
      <c r="H695" s="384"/>
      <c r="I695" s="384"/>
      <c r="J695" s="384"/>
      <c r="K695" s="384"/>
      <c r="L695" s="384"/>
      <c r="M695" s="384"/>
      <c r="N695" s="384"/>
      <c r="O695" s="385"/>
    </row>
    <row r="696" spans="1:15" s="53" customFormat="1" ht="45" customHeight="1" x14ac:dyDescent="0.2">
      <c r="A696" s="159" t="s">
        <v>662</v>
      </c>
      <c r="B696" s="380" t="s">
        <v>663</v>
      </c>
      <c r="C696" s="388"/>
      <c r="D696" s="388"/>
      <c r="E696" s="388"/>
      <c r="F696" s="410"/>
      <c r="G696" s="410"/>
      <c r="H696" s="410"/>
      <c r="I696" s="410"/>
      <c r="J696" s="411"/>
      <c r="K696" s="282" t="s">
        <v>24</v>
      </c>
      <c r="L696" s="131"/>
      <c r="M696" s="131"/>
      <c r="N696" s="131"/>
      <c r="O696" s="282" t="s">
        <v>30</v>
      </c>
    </row>
    <row r="697" spans="1:15" s="53" customFormat="1" ht="30" customHeight="1" x14ac:dyDescent="0.2">
      <c r="A697" s="281"/>
      <c r="B697" s="383"/>
      <c r="C697" s="384"/>
      <c r="D697" s="384"/>
      <c r="E697" s="384"/>
      <c r="F697" s="384"/>
      <c r="G697" s="384"/>
      <c r="H697" s="384"/>
      <c r="I697" s="384"/>
      <c r="J697" s="384"/>
      <c r="K697" s="384"/>
      <c r="L697" s="384"/>
      <c r="M697" s="384"/>
      <c r="N697" s="384"/>
      <c r="O697" s="385"/>
    </row>
    <row r="698" spans="1:15" s="53" customFormat="1" ht="18" x14ac:dyDescent="0.2">
      <c r="A698" s="576" t="s">
        <v>646</v>
      </c>
      <c r="B698" s="576"/>
      <c r="C698" s="576"/>
      <c r="D698" s="576"/>
      <c r="E698" s="576"/>
      <c r="F698" s="576"/>
      <c r="G698" s="576"/>
      <c r="H698" s="576"/>
      <c r="I698" s="576"/>
      <c r="J698" s="576"/>
      <c r="K698" s="576"/>
      <c r="L698" s="576"/>
      <c r="M698" s="576"/>
      <c r="N698" s="576"/>
    </row>
    <row r="699" spans="1:15" s="53" customFormat="1" ht="15" x14ac:dyDescent="0.25">
      <c r="A699" s="578" t="s">
        <v>27</v>
      </c>
      <c r="B699" s="579"/>
      <c r="C699" s="579"/>
      <c r="D699" s="579"/>
      <c r="E699" s="579"/>
      <c r="F699" s="579"/>
      <c r="G699" s="579"/>
      <c r="H699" s="579"/>
      <c r="I699" s="579"/>
      <c r="J699" s="580"/>
      <c r="K699" s="298" t="s">
        <v>26</v>
      </c>
      <c r="L699" s="298" t="s">
        <v>9</v>
      </c>
      <c r="M699" s="298" t="s">
        <v>25</v>
      </c>
      <c r="N699" s="298" t="s">
        <v>24</v>
      </c>
      <c r="O699" s="298" t="s">
        <v>23</v>
      </c>
    </row>
    <row r="700" spans="1:15" s="53" customFormat="1" ht="30" customHeight="1" x14ac:dyDescent="0.2">
      <c r="A700" s="159" t="s">
        <v>664</v>
      </c>
      <c r="B700" s="380" t="s">
        <v>665</v>
      </c>
      <c r="C700" s="388"/>
      <c r="D700" s="388"/>
      <c r="E700" s="388"/>
      <c r="F700" s="410"/>
      <c r="G700" s="410"/>
      <c r="H700" s="410"/>
      <c r="I700" s="410"/>
      <c r="J700" s="411"/>
      <c r="K700" s="282" t="s">
        <v>24</v>
      </c>
      <c r="L700" s="131"/>
      <c r="M700" s="131"/>
      <c r="N700" s="131"/>
      <c r="O700" s="282" t="s">
        <v>264</v>
      </c>
    </row>
    <row r="701" spans="1:15" s="53" customFormat="1" ht="30" customHeight="1" x14ac:dyDescent="0.2">
      <c r="A701" s="281"/>
      <c r="B701" s="383"/>
      <c r="C701" s="384"/>
      <c r="D701" s="384"/>
      <c r="E701" s="384"/>
      <c r="F701" s="384"/>
      <c r="G701" s="384"/>
      <c r="H701" s="384"/>
      <c r="I701" s="384"/>
      <c r="J701" s="384"/>
      <c r="K701" s="384"/>
      <c r="L701" s="384"/>
      <c r="M701" s="384"/>
      <c r="N701" s="384"/>
      <c r="O701" s="385"/>
    </row>
    <row r="702" spans="1:15" s="53" customFormat="1" ht="27.75" customHeight="1" x14ac:dyDescent="0.2">
      <c r="A702" s="159" t="s">
        <v>666</v>
      </c>
      <c r="B702" s="380" t="s">
        <v>667</v>
      </c>
      <c r="C702" s="388"/>
      <c r="D702" s="388"/>
      <c r="E702" s="388"/>
      <c r="F702" s="410"/>
      <c r="G702" s="410"/>
      <c r="H702" s="410"/>
      <c r="I702" s="410"/>
      <c r="J702" s="411"/>
      <c r="K702" s="282" t="s">
        <v>24</v>
      </c>
      <c r="L702" s="131"/>
      <c r="M702" s="131"/>
      <c r="N702" s="131"/>
      <c r="O702" s="282" t="s">
        <v>661</v>
      </c>
    </row>
    <row r="703" spans="1:15" s="53" customFormat="1" ht="30" customHeight="1" x14ac:dyDescent="0.2">
      <c r="A703" s="281"/>
      <c r="B703" s="383"/>
      <c r="C703" s="384"/>
      <c r="D703" s="384"/>
      <c r="E703" s="384"/>
      <c r="F703" s="384"/>
      <c r="G703" s="384"/>
      <c r="H703" s="384"/>
      <c r="I703" s="384"/>
      <c r="J703" s="384"/>
      <c r="K703" s="384"/>
      <c r="L703" s="384"/>
      <c r="M703" s="384"/>
      <c r="N703" s="384"/>
      <c r="O703" s="385"/>
    </row>
    <row r="704" spans="1:15" s="53" customFormat="1" ht="72" customHeight="1" x14ac:dyDescent="0.2">
      <c r="A704" s="159" t="s">
        <v>668</v>
      </c>
      <c r="B704" s="380" t="s">
        <v>669</v>
      </c>
      <c r="C704" s="388"/>
      <c r="D704" s="388"/>
      <c r="E704" s="388"/>
      <c r="F704" s="410"/>
      <c r="G704" s="410"/>
      <c r="H704" s="410"/>
      <c r="I704" s="410"/>
      <c r="J704" s="411"/>
      <c r="K704" s="282" t="s">
        <v>24</v>
      </c>
      <c r="L704" s="131"/>
      <c r="M704" s="131"/>
      <c r="N704" s="131"/>
      <c r="O704" s="282" t="s">
        <v>264</v>
      </c>
    </row>
    <row r="705" spans="1:15" s="53" customFormat="1" ht="30" customHeight="1" x14ac:dyDescent="0.2">
      <c r="A705" s="281"/>
      <c r="B705" s="383"/>
      <c r="C705" s="384"/>
      <c r="D705" s="384"/>
      <c r="E705" s="384"/>
      <c r="F705" s="384"/>
      <c r="G705" s="384"/>
      <c r="H705" s="384"/>
      <c r="I705" s="384"/>
      <c r="J705" s="384"/>
      <c r="K705" s="384"/>
      <c r="L705" s="384"/>
      <c r="M705" s="384"/>
      <c r="N705" s="384"/>
      <c r="O705" s="385"/>
    </row>
    <row r="706" spans="1:15" s="53" customFormat="1" ht="18" x14ac:dyDescent="0.2">
      <c r="A706" s="577" t="s">
        <v>645</v>
      </c>
      <c r="B706" s="577"/>
      <c r="C706" s="577"/>
      <c r="D706" s="577"/>
      <c r="E706" s="577"/>
      <c r="F706" s="577"/>
      <c r="G706" s="577"/>
      <c r="H706" s="577"/>
      <c r="I706" s="577"/>
      <c r="J706" s="577"/>
      <c r="K706" s="577"/>
      <c r="L706" s="577"/>
      <c r="M706" s="577"/>
      <c r="N706" s="577"/>
    </row>
    <row r="707" spans="1:15" s="53" customFormat="1" ht="15" x14ac:dyDescent="0.25">
      <c r="A707" s="578" t="s">
        <v>27</v>
      </c>
      <c r="B707" s="579"/>
      <c r="C707" s="579"/>
      <c r="D707" s="579"/>
      <c r="E707" s="579"/>
      <c r="F707" s="579"/>
      <c r="G707" s="579"/>
      <c r="H707" s="579"/>
      <c r="I707" s="579"/>
      <c r="J707" s="580"/>
      <c r="K707" s="298" t="s">
        <v>26</v>
      </c>
      <c r="L707" s="298" t="s">
        <v>9</v>
      </c>
      <c r="M707" s="298" t="s">
        <v>25</v>
      </c>
      <c r="N707" s="298" t="s">
        <v>24</v>
      </c>
      <c r="O707" s="298" t="s">
        <v>23</v>
      </c>
    </row>
    <row r="708" spans="1:15" s="53" customFormat="1" ht="30" customHeight="1" x14ac:dyDescent="0.2">
      <c r="A708" s="159" t="s">
        <v>670</v>
      </c>
      <c r="B708" s="380" t="s">
        <v>671</v>
      </c>
      <c r="C708" s="388"/>
      <c r="D708" s="388"/>
      <c r="E708" s="388"/>
      <c r="F708" s="410"/>
      <c r="G708" s="410"/>
      <c r="H708" s="410"/>
      <c r="I708" s="410"/>
      <c r="J708" s="411"/>
      <c r="K708" s="282" t="s">
        <v>24</v>
      </c>
      <c r="L708" s="131"/>
      <c r="M708" s="131"/>
      <c r="N708" s="131"/>
      <c r="O708" s="282" t="s">
        <v>265</v>
      </c>
    </row>
    <row r="709" spans="1:15" s="53" customFormat="1" ht="30" customHeight="1" x14ac:dyDescent="0.2">
      <c r="A709" s="281"/>
      <c r="B709" s="383"/>
      <c r="C709" s="384"/>
      <c r="D709" s="384"/>
      <c r="E709" s="384"/>
      <c r="F709" s="384"/>
      <c r="G709" s="384"/>
      <c r="H709" s="384"/>
      <c r="I709" s="384"/>
      <c r="J709" s="384"/>
      <c r="K709" s="384"/>
      <c r="L709" s="384"/>
      <c r="M709" s="384"/>
      <c r="N709" s="384"/>
      <c r="O709" s="385"/>
    </row>
    <row r="710" spans="1:15" s="53" customFormat="1" ht="30" customHeight="1" x14ac:dyDescent="0.2">
      <c r="A710" s="159" t="s">
        <v>672</v>
      </c>
      <c r="B710" s="380" t="s">
        <v>673</v>
      </c>
      <c r="C710" s="388"/>
      <c r="D710" s="388"/>
      <c r="E710" s="388"/>
      <c r="F710" s="410"/>
      <c r="G710" s="410"/>
      <c r="H710" s="410"/>
      <c r="I710" s="410"/>
      <c r="J710" s="411"/>
      <c r="K710" s="282" t="s">
        <v>24</v>
      </c>
      <c r="L710" s="131"/>
      <c r="M710" s="131"/>
      <c r="N710" s="131"/>
      <c r="O710" s="282" t="s">
        <v>265</v>
      </c>
    </row>
    <row r="711" spans="1:15" s="53" customFormat="1" ht="30" customHeight="1" x14ac:dyDescent="0.2">
      <c r="A711" s="281"/>
      <c r="B711" s="383"/>
      <c r="C711" s="384"/>
      <c r="D711" s="384"/>
      <c r="E711" s="384"/>
      <c r="F711" s="384"/>
      <c r="G711" s="384"/>
      <c r="H711" s="384"/>
      <c r="I711" s="384"/>
      <c r="J711" s="384"/>
      <c r="K711" s="384"/>
      <c r="L711" s="384"/>
      <c r="M711" s="384"/>
      <c r="N711" s="384"/>
      <c r="O711" s="385"/>
    </row>
    <row r="712" spans="1:15" s="53" customFormat="1" ht="20.25" x14ac:dyDescent="0.3">
      <c r="A712" s="563" t="s">
        <v>674</v>
      </c>
      <c r="B712" s="563"/>
      <c r="C712" s="563"/>
      <c r="D712" s="563"/>
      <c r="E712" s="563"/>
      <c r="F712" s="563"/>
      <c r="G712" s="563"/>
      <c r="H712" s="563"/>
      <c r="I712" s="563"/>
      <c r="J712" s="563"/>
      <c r="K712" s="563"/>
      <c r="L712" s="563"/>
      <c r="M712" s="563"/>
      <c r="N712" s="563"/>
    </row>
    <row r="713" spans="1:15" s="53" customFormat="1" ht="15" x14ac:dyDescent="0.25">
      <c r="A713" s="578" t="s">
        <v>27</v>
      </c>
      <c r="B713" s="579"/>
      <c r="C713" s="579"/>
      <c r="D713" s="579"/>
      <c r="E713" s="579"/>
      <c r="F713" s="579"/>
      <c r="G713" s="579"/>
      <c r="H713" s="579"/>
      <c r="I713" s="579"/>
      <c r="J713" s="580"/>
      <c r="K713" s="298" t="s">
        <v>26</v>
      </c>
      <c r="L713" s="298" t="s">
        <v>9</v>
      </c>
      <c r="M713" s="298" t="s">
        <v>25</v>
      </c>
      <c r="N713" s="298" t="s">
        <v>24</v>
      </c>
      <c r="O713" s="298" t="s">
        <v>23</v>
      </c>
    </row>
    <row r="714" spans="1:15" s="53" customFormat="1" ht="30" customHeight="1" x14ac:dyDescent="0.2">
      <c r="A714" s="159" t="s">
        <v>675</v>
      </c>
      <c r="B714" s="380" t="s">
        <v>676</v>
      </c>
      <c r="C714" s="388"/>
      <c r="D714" s="388"/>
      <c r="E714" s="388"/>
      <c r="F714" s="410"/>
      <c r="G714" s="410"/>
      <c r="H714" s="410"/>
      <c r="I714" s="410"/>
      <c r="J714" s="411"/>
      <c r="K714" s="282" t="s">
        <v>24</v>
      </c>
      <c r="L714" s="131"/>
      <c r="M714" s="131"/>
      <c r="N714" s="131"/>
      <c r="O714" s="282" t="s">
        <v>661</v>
      </c>
    </row>
    <row r="715" spans="1:15" s="53" customFormat="1" ht="30" customHeight="1" x14ac:dyDescent="0.2">
      <c r="A715" s="281"/>
      <c r="B715" s="383"/>
      <c r="C715" s="384"/>
      <c r="D715" s="384"/>
      <c r="E715" s="384"/>
      <c r="F715" s="384"/>
      <c r="G715" s="384"/>
      <c r="H715" s="384"/>
      <c r="I715" s="384"/>
      <c r="J715" s="384"/>
      <c r="K715" s="384"/>
      <c r="L715" s="384"/>
      <c r="M715" s="384"/>
      <c r="N715" s="384"/>
      <c r="O715" s="385"/>
    </row>
    <row r="716" spans="1:15" s="53" customFormat="1" ht="31.5" customHeight="1" x14ac:dyDescent="0.2">
      <c r="A716" s="159" t="s">
        <v>677</v>
      </c>
      <c r="B716" s="380" t="s">
        <v>678</v>
      </c>
      <c r="C716" s="388"/>
      <c r="D716" s="388"/>
      <c r="E716" s="388"/>
      <c r="F716" s="410"/>
      <c r="G716" s="410"/>
      <c r="H716" s="410"/>
      <c r="I716" s="410"/>
      <c r="J716" s="411"/>
      <c r="K716" s="282" t="s">
        <v>24</v>
      </c>
      <c r="L716" s="131"/>
      <c r="M716" s="131"/>
      <c r="N716" s="131"/>
      <c r="O716" s="282" t="s">
        <v>264</v>
      </c>
    </row>
    <row r="717" spans="1:15" s="53" customFormat="1" ht="30" customHeight="1" x14ac:dyDescent="0.2">
      <c r="A717" s="281"/>
      <c r="B717" s="383"/>
      <c r="C717" s="384"/>
      <c r="D717" s="384"/>
      <c r="E717" s="384"/>
      <c r="F717" s="384"/>
      <c r="G717" s="384"/>
      <c r="H717" s="384"/>
      <c r="I717" s="384"/>
      <c r="J717" s="384"/>
      <c r="K717" s="384"/>
      <c r="L717" s="384"/>
      <c r="M717" s="384"/>
      <c r="N717" s="384"/>
      <c r="O717" s="385"/>
    </row>
    <row r="718" spans="1:15" s="53" customFormat="1" ht="44.25" customHeight="1" x14ac:dyDescent="0.2">
      <c r="A718" s="159" t="s">
        <v>679</v>
      </c>
      <c r="B718" s="380" t="s">
        <v>680</v>
      </c>
      <c r="C718" s="388"/>
      <c r="D718" s="388"/>
      <c r="E718" s="388"/>
      <c r="F718" s="410"/>
      <c r="G718" s="410"/>
      <c r="H718" s="410"/>
      <c r="I718" s="410"/>
      <c r="J718" s="411"/>
      <c r="K718" s="282" t="s">
        <v>24</v>
      </c>
      <c r="L718" s="131"/>
      <c r="M718" s="131"/>
      <c r="N718" s="131"/>
      <c r="O718" s="282" t="s">
        <v>264</v>
      </c>
    </row>
    <row r="719" spans="1:15" s="53" customFormat="1" ht="30" customHeight="1" x14ac:dyDescent="0.2">
      <c r="A719" s="281"/>
      <c r="B719" s="383"/>
      <c r="C719" s="384"/>
      <c r="D719" s="384"/>
      <c r="E719" s="384"/>
      <c r="F719" s="384"/>
      <c r="G719" s="384"/>
      <c r="H719" s="384"/>
      <c r="I719" s="384"/>
      <c r="J719" s="384"/>
      <c r="K719" s="384"/>
      <c r="L719" s="384"/>
      <c r="M719" s="384"/>
      <c r="N719" s="384"/>
      <c r="O719" s="385"/>
    </row>
    <row r="720" spans="1:15" s="53" customFormat="1" ht="33" customHeight="1" x14ac:dyDescent="0.2">
      <c r="A720" s="159" t="s">
        <v>681</v>
      </c>
      <c r="B720" s="380" t="s">
        <v>647</v>
      </c>
      <c r="C720" s="388"/>
      <c r="D720" s="388"/>
      <c r="E720" s="388"/>
      <c r="F720" s="410"/>
      <c r="G720" s="410"/>
      <c r="H720" s="410"/>
      <c r="I720" s="410"/>
      <c r="J720" s="411"/>
      <c r="K720" s="282" t="s">
        <v>24</v>
      </c>
      <c r="L720" s="131"/>
      <c r="M720" s="131"/>
      <c r="N720" s="131"/>
      <c r="O720" s="282" t="s">
        <v>264</v>
      </c>
    </row>
    <row r="721" spans="1:15" s="53" customFormat="1" ht="30" customHeight="1" x14ac:dyDescent="0.2">
      <c r="A721" s="281"/>
      <c r="B721" s="383"/>
      <c r="C721" s="384"/>
      <c r="D721" s="384"/>
      <c r="E721" s="384"/>
      <c r="F721" s="384"/>
      <c r="G721" s="384"/>
      <c r="H721" s="384"/>
      <c r="I721" s="384"/>
      <c r="J721" s="384"/>
      <c r="K721" s="384"/>
      <c r="L721" s="384"/>
      <c r="M721" s="384"/>
      <c r="N721" s="384"/>
      <c r="O721" s="385"/>
    </row>
    <row r="722" spans="1:15" s="53" customFormat="1" ht="12.75" x14ac:dyDescent="0.2">
      <c r="A722" s="581"/>
      <c r="B722" s="581"/>
      <c r="C722" s="581"/>
      <c r="D722" s="581"/>
      <c r="E722" s="581"/>
      <c r="F722" s="581"/>
      <c r="G722" s="581"/>
      <c r="H722" s="581"/>
      <c r="I722" s="581"/>
      <c r="J722" s="581"/>
      <c r="K722" s="581"/>
      <c r="L722" s="581"/>
      <c r="M722" s="581"/>
      <c r="N722" s="581"/>
    </row>
    <row r="723" spans="1:15" s="53" customFormat="1" x14ac:dyDescent="0.2">
      <c r="A723" s="559" t="s">
        <v>682</v>
      </c>
      <c r="B723" s="560"/>
      <c r="C723" s="560"/>
      <c r="D723" s="561"/>
      <c r="E723" s="561"/>
      <c r="F723" s="561"/>
      <c r="G723" s="561"/>
      <c r="H723" s="561"/>
      <c r="I723" s="561"/>
      <c r="J723" s="561"/>
      <c r="K723" s="561"/>
      <c r="L723" s="561"/>
      <c r="M723" s="561"/>
      <c r="N723" s="561"/>
      <c r="O723" s="562"/>
    </row>
    <row r="724" spans="1:15" s="53" customFormat="1" ht="60" customHeight="1" x14ac:dyDescent="0.2">
      <c r="A724" s="564" t="s">
        <v>408</v>
      </c>
      <c r="B724" s="565"/>
      <c r="C724" s="565"/>
      <c r="D724" s="565"/>
      <c r="E724" s="565"/>
      <c r="F724" s="565"/>
      <c r="G724" s="565"/>
      <c r="H724" s="565"/>
      <c r="I724" s="565"/>
      <c r="J724" s="565"/>
      <c r="K724" s="565"/>
      <c r="L724" s="565"/>
      <c r="M724" s="565"/>
      <c r="N724" s="565"/>
      <c r="O724" s="566"/>
    </row>
    <row r="725" spans="1:15" s="53" customFormat="1" ht="60" customHeight="1" x14ac:dyDescent="0.2">
      <c r="A725" s="564"/>
      <c r="B725" s="565"/>
      <c r="C725" s="565"/>
      <c r="D725" s="565"/>
      <c r="E725" s="565"/>
      <c r="F725" s="565"/>
      <c r="G725" s="565"/>
      <c r="H725" s="565"/>
      <c r="I725" s="565"/>
      <c r="J725" s="565"/>
      <c r="K725" s="565"/>
      <c r="L725" s="565"/>
      <c r="M725" s="565"/>
      <c r="N725" s="565"/>
      <c r="O725" s="566"/>
    </row>
    <row r="726" spans="1:15" s="53" customFormat="1" ht="60" customHeight="1" x14ac:dyDescent="0.2">
      <c r="A726" s="564"/>
      <c r="B726" s="565"/>
      <c r="C726" s="565"/>
      <c r="D726" s="565"/>
      <c r="E726" s="565"/>
      <c r="F726" s="565"/>
      <c r="G726" s="565"/>
      <c r="H726" s="565"/>
      <c r="I726" s="565"/>
      <c r="J726" s="565"/>
      <c r="K726" s="565"/>
      <c r="L726" s="565"/>
      <c r="M726" s="565"/>
      <c r="N726" s="565"/>
      <c r="O726" s="566"/>
    </row>
    <row r="727" spans="1:15" s="53" customFormat="1" ht="60" customHeight="1" x14ac:dyDescent="0.2">
      <c r="A727" s="564"/>
      <c r="B727" s="565"/>
      <c r="C727" s="565"/>
      <c r="D727" s="565"/>
      <c r="E727" s="565"/>
      <c r="F727" s="565"/>
      <c r="G727" s="565"/>
      <c r="H727" s="565"/>
      <c r="I727" s="565"/>
      <c r="J727" s="565"/>
      <c r="K727" s="565"/>
      <c r="L727" s="565"/>
      <c r="M727" s="565"/>
      <c r="N727" s="565"/>
      <c r="O727" s="566"/>
    </row>
    <row r="728" spans="1:15" s="53" customFormat="1" ht="60" customHeight="1" x14ac:dyDescent="0.2">
      <c r="A728" s="564"/>
      <c r="B728" s="565"/>
      <c r="C728" s="565"/>
      <c r="D728" s="565"/>
      <c r="E728" s="565"/>
      <c r="F728" s="565"/>
      <c r="G728" s="565"/>
      <c r="H728" s="565"/>
      <c r="I728" s="565"/>
      <c r="J728" s="565"/>
      <c r="K728" s="565"/>
      <c r="L728" s="565"/>
      <c r="M728" s="565"/>
      <c r="N728" s="565"/>
      <c r="O728" s="566"/>
    </row>
    <row r="729" spans="1:15" s="53" customFormat="1" ht="60" customHeight="1" x14ac:dyDescent="0.2">
      <c r="A729" s="567" t="s">
        <v>408</v>
      </c>
      <c r="B729" s="567"/>
      <c r="C729" s="567"/>
      <c r="D729" s="567"/>
      <c r="E729" s="567"/>
      <c r="F729" s="567"/>
      <c r="G729" s="567"/>
      <c r="H729" s="567"/>
      <c r="I729" s="567"/>
      <c r="J729" s="567"/>
      <c r="K729" s="567"/>
      <c r="L729" s="567"/>
      <c r="M729" s="567"/>
      <c r="N729" s="567"/>
      <c r="O729" s="567"/>
    </row>
  </sheetData>
  <protectedRanges>
    <protectedRange sqref="L21:N21 L31:N31 L35:N35 L4:M6 L23:N23 L25:N25 L33:N33 L12:M12 L14:M14 L17:M20 L22:M22 L24:M24 L26:M27 L30:M30 L32:M32 L34:M34 L36:M38 L40:M40 L42:M42 L44:M44 L8:M8" name="Range1"/>
    <protectedRange sqref="L76:N76 L86:N86 L90:N90 L59:M61 L78:N78 L80:N80 L88:N88 L63:M63 L67:M67 L69:M69 L72:M75 L77:M77 L79:M79 L81:M82 L85:M85 L87:M87 L89:M89 L91:M93 L95:M95 L97:M97 L99:M99" name="Range1_1"/>
    <protectedRange sqref="L118:M118" name="Range1_2"/>
    <protectedRange sqref="L120:M120" name="Range1_1_1"/>
    <protectedRange sqref="L122:M122" name="Range1_2_1"/>
    <protectedRange sqref="L126:M126" name="Range1_3"/>
    <protectedRange sqref="L128:M128" name="Range1_4"/>
    <protectedRange sqref="L132:M133" name="Range1_5"/>
    <protectedRange sqref="L136:M136" name="Range1_6"/>
    <protectedRange sqref="L139:M139" name="Range1_7"/>
    <protectedRange sqref="L141:M141" name="Range1_8"/>
    <protectedRange sqref="L143:M143" name="Range1_9"/>
    <protectedRange sqref="L145:M145" name="Range1_11"/>
    <protectedRange sqref="L160:M160" name="Range1_12"/>
    <protectedRange sqref="L162:M163 L187:M187" name="Range1_13"/>
    <protectedRange sqref="L166:M166" name="Range1_14"/>
    <protectedRange sqref="L168:M168" name="Range1_15"/>
    <protectedRange sqref="L171:M171" name="Range1_17"/>
    <protectedRange sqref="L173:M173" name="Range1_18"/>
    <protectedRange sqref="L175:M175" name="Range1_19"/>
    <protectedRange sqref="L177:M177" name="Range1_20"/>
    <protectedRange sqref="L180:M180" name="Range1_21"/>
    <protectedRange sqref="L184:M184" name="Range1_22"/>
    <protectedRange sqref="L186:M186" name="Range1_23"/>
    <protectedRange sqref="L190:M190" name="Range1_24"/>
    <protectedRange sqref="L194:M194" name="Range1_25"/>
    <protectedRange sqref="L210:M210" name="Range1_25_1"/>
    <protectedRange sqref="L212:M212" name="Range1_25_1_1"/>
    <protectedRange sqref="L214:M214" name="Range1_25_2"/>
    <protectedRange sqref="L216:M216" name="Range1_25_3"/>
    <protectedRange sqref="L218:M218" name="Range1_25_4"/>
    <protectedRange sqref="L222:M222" name="Range1_25_5"/>
    <protectedRange sqref="L226:M227" name="Range1_25_7"/>
    <protectedRange sqref="L230:M230" name="Range1_25_8"/>
    <protectedRange sqref="L232:M232" name="Range1_25_9"/>
    <protectedRange sqref="L234:M234" name="Range1_25_10"/>
    <protectedRange sqref="L236:M236" name="Range1_25_11"/>
    <protectedRange sqref="L238:M238" name="Range1_25_12"/>
    <protectedRange sqref="L240:M240" name="Range1_25_13"/>
    <protectedRange sqref="L256:M256 L244:M244 L251:M251 L246:M246" name="Range1_25_15"/>
    <protectedRange sqref="L272:M272" name="Range1_25_7_1"/>
    <protectedRange sqref="L274:M274" name="Range1_25_7_1_1"/>
    <protectedRange sqref="L278:M278" name="Range1_25_7_2"/>
    <protectedRange sqref="L280:M280" name="Range1_25_7_3"/>
    <protectedRange sqref="L282:M282" name="Range1_25_7_5"/>
    <protectedRange sqref="L284:M284" name="Range1_25_7_6"/>
    <protectedRange sqref="L286:M286" name="Range1_25_7_7"/>
    <protectedRange sqref="L288:M288" name="Range1_25_7_9"/>
    <protectedRange sqref="L290:M290" name="Range1_25_7_10"/>
    <protectedRange sqref="L292:M292" name="Range1_25_7_11"/>
    <protectedRange sqref="L294:M295" name="Range1_25_7_12"/>
    <protectedRange sqref="L299:M299" name="Range1_25_7_13"/>
    <protectedRange sqref="L301:M301" name="Range1_25_7_14"/>
    <protectedRange sqref="L303:M303" name="Range1_25_7_15"/>
    <protectedRange sqref="L307:M307" name="Range1_25_7_16"/>
    <protectedRange sqref="L309:M309" name="Range1_25_7_17"/>
    <protectedRange sqref="L311:M311" name="Range1_25_7_18"/>
    <protectedRange sqref="L313:M313" name="Range1_25_7_19"/>
    <protectedRange sqref="L315:M315" name="Range1_25_7_20"/>
    <protectedRange sqref="L317:M317" name="Range1_25_7_22"/>
    <protectedRange sqref="L319:M319" name="Range1_25_7_23"/>
    <protectedRange sqref="L321:M321" name="Range1_25_7_24"/>
    <protectedRange sqref="L325:M325" name="Range1_25_7_25"/>
    <protectedRange sqref="L323:M323" name="Range1_25_7_26"/>
    <protectedRange sqref="L327:M328" name="Range1_25_7_27"/>
    <protectedRange sqref="L331:M331" name="Range1_25_7_28"/>
    <protectedRange sqref="L333:M333" name="Range1_25_7_29"/>
    <protectedRange sqref="L335:M335" name="Range1_25_7_30"/>
    <protectedRange sqref="L337:M337" name="Range1_25_7_31"/>
    <protectedRange sqref="L341:M341" name="Range1_25_7_32"/>
    <protectedRange sqref="L343:M343" name="Range1_25_7_33"/>
    <protectedRange sqref="L345:M345" name="Range1_25_7_34"/>
    <protectedRange sqref="L347:M347" name="Range1_25_7_35"/>
    <protectedRange sqref="L351:M351" name="Range1_25_7_36"/>
    <protectedRange sqref="L368:M368" name="Range1_25_7_4"/>
    <protectedRange sqref="L370:M370" name="Range1_25_7_1_2"/>
    <protectedRange sqref="L372:M372" name="Range1_25_7_2_1"/>
    <protectedRange sqref="L374:M374" name="Range1_25_7_3_1"/>
    <protectedRange sqref="L376:M376" name="Range1_25_7_4_1"/>
    <protectedRange sqref="L378:M378" name="Range1_25_7_5_1"/>
    <protectedRange sqref="L444:M444 L389:M389 L391:M391 L395:M395 L397:M397 L399:M399 L401:M401 L405:M405 L409:M409 L411:M412 L415:M415 L417:M417 L423:M423 L425:M425 L429:M429 L433:M433" name="Range1_25_7_10_1"/>
    <protectedRange sqref="L460:M460" name="Range1_25_7_10_2"/>
    <protectedRange sqref="L462:M462" name="Range1_25_7_10_1_1"/>
    <protectedRange sqref="L464:M464" name="Range1_25_7_10_2_1"/>
    <protectedRange sqref="L466:M466" name="Range1_25_7_10_3"/>
    <protectedRange sqref="L468:M468" name="Range1_25_7_10_4"/>
    <protectedRange sqref="L472:M472" name="Range1_25_7_10_5"/>
    <protectedRange sqref="L474:M474" name="Range1_25_7_10_6"/>
    <protectedRange sqref="L476:M476" name="Range1_25_7_10_7"/>
    <protectedRange sqref="L478:M478" name="Range1_25_7_10_8"/>
    <protectedRange sqref="L480:M480 L483:M483 L485:M485 L487:M487 L489:M489 L492:M492 L494:M494 L496:M496 L498:M498 L500:M500 L502:M502 L504:M504 L506:M507 L510:M510 L512:M512 L516:M516 L518:M518 L520:M520 L522:M522 L531:M531 L559:M559 L561:M561 L564:M564 L568:M568 L570:M570 L572:M572 L576:M576 L533:M533 L535:M536 L545:M545 L549:M549 L551:M551 L543:M543 L553:M553 L539:M539 L541:M541 L547:M547 L555:M555" name="Range1_25_7_10_10"/>
    <protectedRange sqref="L596:M596" name="Range1_25_7_10_10_1"/>
    <protectedRange sqref="L598:M598" name="Range1_25_7_10_10_1_1"/>
    <protectedRange sqref="L602:M602" name="Range1_25_7_10_10_2"/>
    <protectedRange sqref="L604:M604" name="Range1_25_7_10_10_3"/>
    <protectedRange sqref="L606:M606" name="Range1_25_7_10_10_4"/>
    <protectedRange sqref="L608:M608" name="Range1_25_7_10_10_5"/>
    <protectedRange sqref="L610:M610" name="Range1_25_7_10_10_6"/>
    <protectedRange sqref="L612:M612" name="Range1_25_7_10_10_8"/>
    <protectedRange sqref="L614:M614" name="Range1_25_7_10_10_9"/>
    <protectedRange sqref="L616:M616" name="Range1_25_7_10_10_10"/>
    <protectedRange sqref="L619:M619" name="Range1_25_7_10_10_11"/>
    <protectedRange sqref="L621:M621" name="Range1_25_7_10_10_12"/>
    <protectedRange sqref="L625:M625" name="Range1_25_7_10_10_13"/>
    <protectedRange sqref="L627:M627" name="Range1_25_7_10_10_14"/>
    <protectedRange sqref="L629:M629 L631:M631 L633:M633 L635:M635 L637:M637 L639:M639 L641:M641 L643:M643 L646:M646 L648:M648 L650:M650 L652:M652 L654:M654 L656:M656 L658:M658 L660:M660 L662:M662 L664:M664 L667:M667 L669:M670 L673:M673 L675:M675" name="Range1_25_7_10_10_15"/>
    <protectedRange sqref="L695:M695 L697:M697 L701:M701 L703:M703 L705:M705 L709:M709 L711:M711 L715:M715 L717:M717 L719:M719 L721:M721" name="Range1_25_7_10_10_15_1"/>
    <protectedRange sqref="L224:M224" name="Range1_25_6_1"/>
    <protectedRange sqref="L242:M242" name="Range1_25_14_1"/>
    <protectedRange sqref="L248:M248" name="Range1_25_15_1"/>
    <protectedRange sqref="L250:M250" name="Range1_25_15_2"/>
    <protectedRange sqref="L254:M254" name="Range1_25_15_3"/>
    <protectedRange sqref="L380:M380" name="Range1_25_7_6_1_1"/>
    <protectedRange sqref="L382:M382" name="Range1_25_7_7_1_1"/>
    <protectedRange sqref="L384:M384" name="Range1_25_7_8_1"/>
    <protectedRange sqref="L386:M386" name="Range1_25_7_10_1_2"/>
    <protectedRange sqref="L407:M407" name="Range1_25_7_10_1_3"/>
    <protectedRange sqref="L419:M419" name="Range1_25_7_10_1_4"/>
    <protectedRange sqref="L427:M427" name="Range1_25_7_10_1_5"/>
    <protectedRange sqref="L435:M435" name="Range1_25_7_10_1_6"/>
    <protectedRange sqref="L440:M440" name="Range1_25_7_10_1_7"/>
  </protectedRanges>
  <mergeCells count="726">
    <mergeCell ref="A722:N722"/>
    <mergeCell ref="A723:O723"/>
    <mergeCell ref="A724:O724"/>
    <mergeCell ref="A725:O725"/>
    <mergeCell ref="A726:O726"/>
    <mergeCell ref="A727:O727"/>
    <mergeCell ref="A728:O728"/>
    <mergeCell ref="A729:O729"/>
    <mergeCell ref="A713:J713"/>
    <mergeCell ref="B714:J714"/>
    <mergeCell ref="B715:O715"/>
    <mergeCell ref="B716:J716"/>
    <mergeCell ref="B717:O717"/>
    <mergeCell ref="B718:J718"/>
    <mergeCell ref="B719:O719"/>
    <mergeCell ref="B720:J720"/>
    <mergeCell ref="B721:O721"/>
    <mergeCell ref="B711:O711"/>
    <mergeCell ref="A693:J693"/>
    <mergeCell ref="B694:J694"/>
    <mergeCell ref="B695:O695"/>
    <mergeCell ref="B696:J696"/>
    <mergeCell ref="B697:O697"/>
    <mergeCell ref="A698:N698"/>
    <mergeCell ref="A699:J699"/>
    <mergeCell ref="B700:J700"/>
    <mergeCell ref="B701:O701"/>
    <mergeCell ref="A712:N712"/>
    <mergeCell ref="B702:J702"/>
    <mergeCell ref="A678:O678"/>
    <mergeCell ref="A679:O679"/>
    <mergeCell ref="A680:O680"/>
    <mergeCell ref="A681:O681"/>
    <mergeCell ref="A682:O682"/>
    <mergeCell ref="A683:O683"/>
    <mergeCell ref="A685:N685"/>
    <mergeCell ref="A686:N686"/>
    <mergeCell ref="A687:N687"/>
    <mergeCell ref="A688:N688"/>
    <mergeCell ref="A689:N689"/>
    <mergeCell ref="A690:N690"/>
    <mergeCell ref="A691:N691"/>
    <mergeCell ref="A692:N692"/>
    <mergeCell ref="B703:O703"/>
    <mergeCell ref="B704:J704"/>
    <mergeCell ref="B705:O705"/>
    <mergeCell ref="A706:N706"/>
    <mergeCell ref="A707:J707"/>
    <mergeCell ref="B708:J708"/>
    <mergeCell ref="B709:O709"/>
    <mergeCell ref="B710:J710"/>
    <mergeCell ref="B672:J672"/>
    <mergeCell ref="B673:O673"/>
    <mergeCell ref="B674:J674"/>
    <mergeCell ref="B675:O675"/>
    <mergeCell ref="A676:O676"/>
    <mergeCell ref="A677:O677"/>
    <mergeCell ref="A665:J665"/>
    <mergeCell ref="B666:J666"/>
    <mergeCell ref="B667:O667"/>
    <mergeCell ref="B668:J668"/>
    <mergeCell ref="B669:O669"/>
    <mergeCell ref="A671:J671"/>
    <mergeCell ref="B659:J659"/>
    <mergeCell ref="B660:O660"/>
    <mergeCell ref="B661:J661"/>
    <mergeCell ref="B662:O662"/>
    <mergeCell ref="B663:J663"/>
    <mergeCell ref="B664:O664"/>
    <mergeCell ref="B653:J653"/>
    <mergeCell ref="B654:O654"/>
    <mergeCell ref="B655:J655"/>
    <mergeCell ref="B656:O656"/>
    <mergeCell ref="B657:J657"/>
    <mergeCell ref="B658:O658"/>
    <mergeCell ref="B647:J647"/>
    <mergeCell ref="B648:O648"/>
    <mergeCell ref="B649:J649"/>
    <mergeCell ref="B650:O650"/>
    <mergeCell ref="B651:J651"/>
    <mergeCell ref="B652:O652"/>
    <mergeCell ref="B641:O641"/>
    <mergeCell ref="B642:J642"/>
    <mergeCell ref="B643:O643"/>
    <mergeCell ref="A644:J644"/>
    <mergeCell ref="B645:J645"/>
    <mergeCell ref="B646:O646"/>
    <mergeCell ref="B635:O635"/>
    <mergeCell ref="B636:J636"/>
    <mergeCell ref="B637:O637"/>
    <mergeCell ref="B638:J638"/>
    <mergeCell ref="B639:O639"/>
    <mergeCell ref="B640:J640"/>
    <mergeCell ref="B629:O629"/>
    <mergeCell ref="B630:J630"/>
    <mergeCell ref="B631:O631"/>
    <mergeCell ref="B632:J632"/>
    <mergeCell ref="B633:O633"/>
    <mergeCell ref="B634:J634"/>
    <mergeCell ref="A623:J623"/>
    <mergeCell ref="B624:J624"/>
    <mergeCell ref="B625:O625"/>
    <mergeCell ref="B626:J626"/>
    <mergeCell ref="B627:O627"/>
    <mergeCell ref="B628:J628"/>
    <mergeCell ref="A617:J617"/>
    <mergeCell ref="B618:J618"/>
    <mergeCell ref="B619:O619"/>
    <mergeCell ref="B620:J620"/>
    <mergeCell ref="B621:O621"/>
    <mergeCell ref="A622:O622"/>
    <mergeCell ref="B611:J611"/>
    <mergeCell ref="B612:O612"/>
    <mergeCell ref="B613:J613"/>
    <mergeCell ref="B614:O614"/>
    <mergeCell ref="B615:J615"/>
    <mergeCell ref="B616:O616"/>
    <mergeCell ref="B605:J605"/>
    <mergeCell ref="B606:O606"/>
    <mergeCell ref="B607:J607"/>
    <mergeCell ref="B608:O608"/>
    <mergeCell ref="B609:J609"/>
    <mergeCell ref="B610:O610"/>
    <mergeCell ref="O599:O601"/>
    <mergeCell ref="B600:J600"/>
    <mergeCell ref="B601:J601"/>
    <mergeCell ref="B602:O602"/>
    <mergeCell ref="B603:J603"/>
    <mergeCell ref="B604:O604"/>
    <mergeCell ref="A599:A601"/>
    <mergeCell ref="B599:J599"/>
    <mergeCell ref="K599:K601"/>
    <mergeCell ref="L599:L601"/>
    <mergeCell ref="M599:M601"/>
    <mergeCell ref="N599:N601"/>
    <mergeCell ref="N594:N595"/>
    <mergeCell ref="O594:O595"/>
    <mergeCell ref="C595:J595"/>
    <mergeCell ref="B596:O596"/>
    <mergeCell ref="B597:J597"/>
    <mergeCell ref="B598:O598"/>
    <mergeCell ref="A589:O589"/>
    <mergeCell ref="A590:O590"/>
    <mergeCell ref="A591:O591"/>
    <mergeCell ref="A592:O592"/>
    <mergeCell ref="A593:J593"/>
    <mergeCell ref="A594:A595"/>
    <mergeCell ref="B594:J594"/>
    <mergeCell ref="K594:K595"/>
    <mergeCell ref="L594:L595"/>
    <mergeCell ref="M594:M595"/>
    <mergeCell ref="A581:O581"/>
    <mergeCell ref="A582:O582"/>
    <mergeCell ref="A583:O583"/>
    <mergeCell ref="A584:O584"/>
    <mergeCell ref="A585:O585"/>
    <mergeCell ref="B575:J575"/>
    <mergeCell ref="B576:O576"/>
    <mergeCell ref="A577:O577"/>
    <mergeCell ref="A578:O578"/>
    <mergeCell ref="A579:O579"/>
    <mergeCell ref="A580:O580"/>
    <mergeCell ref="B569:J569"/>
    <mergeCell ref="B570:O570"/>
    <mergeCell ref="B571:J571"/>
    <mergeCell ref="B572:O572"/>
    <mergeCell ref="A573:O573"/>
    <mergeCell ref="A574:J574"/>
    <mergeCell ref="B563:J563"/>
    <mergeCell ref="B564:O564"/>
    <mergeCell ref="A565:O565"/>
    <mergeCell ref="A566:J566"/>
    <mergeCell ref="B567:J567"/>
    <mergeCell ref="B568:O568"/>
    <mergeCell ref="A557:J557"/>
    <mergeCell ref="B558:J558"/>
    <mergeCell ref="B559:O559"/>
    <mergeCell ref="B560:J560"/>
    <mergeCell ref="B561:O561"/>
    <mergeCell ref="A562:J562"/>
    <mergeCell ref="B551:O551"/>
    <mergeCell ref="B552:J552"/>
    <mergeCell ref="B553:O553"/>
    <mergeCell ref="B554:J554"/>
    <mergeCell ref="B555:O555"/>
    <mergeCell ref="A556:O556"/>
    <mergeCell ref="B545:O545"/>
    <mergeCell ref="B546:J546"/>
    <mergeCell ref="B547:O547"/>
    <mergeCell ref="B548:J548"/>
    <mergeCell ref="B549:O549"/>
    <mergeCell ref="B550:J550"/>
    <mergeCell ref="B539:O539"/>
    <mergeCell ref="B540:J540"/>
    <mergeCell ref="B541:O541"/>
    <mergeCell ref="B542:J542"/>
    <mergeCell ref="B543:O543"/>
    <mergeCell ref="B544:J544"/>
    <mergeCell ref="B532:J532"/>
    <mergeCell ref="B533:O533"/>
    <mergeCell ref="B534:J534"/>
    <mergeCell ref="B535:O535"/>
    <mergeCell ref="A537:J537"/>
    <mergeCell ref="B538:J538"/>
    <mergeCell ref="A526:O526"/>
    <mergeCell ref="A527:O527"/>
    <mergeCell ref="A528:O528"/>
    <mergeCell ref="A529:J529"/>
    <mergeCell ref="B530:J530"/>
    <mergeCell ref="B531:O531"/>
    <mergeCell ref="B521:J521"/>
    <mergeCell ref="B522:O522"/>
    <mergeCell ref="A523:O523"/>
    <mergeCell ref="A524:O524"/>
    <mergeCell ref="A525:C525"/>
    <mergeCell ref="F525:G525"/>
    <mergeCell ref="I525:J525"/>
    <mergeCell ref="K525:O525"/>
    <mergeCell ref="B515:J515"/>
    <mergeCell ref="B516:O516"/>
    <mergeCell ref="B517:J517"/>
    <mergeCell ref="B518:O518"/>
    <mergeCell ref="B519:J519"/>
    <mergeCell ref="B520:O520"/>
    <mergeCell ref="B509:J509"/>
    <mergeCell ref="B510:O510"/>
    <mergeCell ref="B511:J511"/>
    <mergeCell ref="B512:O512"/>
    <mergeCell ref="A513:O513"/>
    <mergeCell ref="A514:J514"/>
    <mergeCell ref="B502:O502"/>
    <mergeCell ref="B503:J503"/>
    <mergeCell ref="B504:O504"/>
    <mergeCell ref="B505:J505"/>
    <mergeCell ref="B506:O506"/>
    <mergeCell ref="A508:J508"/>
    <mergeCell ref="B496:O496"/>
    <mergeCell ref="B497:J497"/>
    <mergeCell ref="B498:O498"/>
    <mergeCell ref="B499:J499"/>
    <mergeCell ref="B500:O500"/>
    <mergeCell ref="B501:J501"/>
    <mergeCell ref="A490:J490"/>
    <mergeCell ref="B491:J491"/>
    <mergeCell ref="B492:O492"/>
    <mergeCell ref="B493:J493"/>
    <mergeCell ref="B494:O494"/>
    <mergeCell ref="B495:J495"/>
    <mergeCell ref="B484:J484"/>
    <mergeCell ref="B485:O485"/>
    <mergeCell ref="B486:J486"/>
    <mergeCell ref="B487:O487"/>
    <mergeCell ref="B488:J488"/>
    <mergeCell ref="B489:O489"/>
    <mergeCell ref="B478:O478"/>
    <mergeCell ref="B479:J479"/>
    <mergeCell ref="B480:O480"/>
    <mergeCell ref="A481:J481"/>
    <mergeCell ref="B482:J482"/>
    <mergeCell ref="B483:O483"/>
    <mergeCell ref="B472:O472"/>
    <mergeCell ref="B473:J473"/>
    <mergeCell ref="B474:O474"/>
    <mergeCell ref="B475:J475"/>
    <mergeCell ref="B476:O476"/>
    <mergeCell ref="B477:J477"/>
    <mergeCell ref="B466:O466"/>
    <mergeCell ref="B467:J467"/>
    <mergeCell ref="B468:O468"/>
    <mergeCell ref="A469:O469"/>
    <mergeCell ref="A470:J470"/>
    <mergeCell ref="B471:J471"/>
    <mergeCell ref="B460:O460"/>
    <mergeCell ref="B461:J461"/>
    <mergeCell ref="B462:O462"/>
    <mergeCell ref="B463:J463"/>
    <mergeCell ref="B464:O464"/>
    <mergeCell ref="B465:J465"/>
    <mergeCell ref="A452:O452"/>
    <mergeCell ref="A456:O456"/>
    <mergeCell ref="A457:O457"/>
    <mergeCell ref="A458:J458"/>
    <mergeCell ref="B459:J459"/>
    <mergeCell ref="A446:O446"/>
    <mergeCell ref="A447:O447"/>
    <mergeCell ref="A448:O448"/>
    <mergeCell ref="A449:O449"/>
    <mergeCell ref="A450:O450"/>
    <mergeCell ref="A451:O451"/>
    <mergeCell ref="B440:O440"/>
    <mergeCell ref="A441:O441"/>
    <mergeCell ref="A442:J442"/>
    <mergeCell ref="B443:J443"/>
    <mergeCell ref="B444:O444"/>
    <mergeCell ref="A445:O445"/>
    <mergeCell ref="B432:J432"/>
    <mergeCell ref="B433:O433"/>
    <mergeCell ref="B434:J434"/>
    <mergeCell ref="B435:O435"/>
    <mergeCell ref="A438:J438"/>
    <mergeCell ref="B439:J439"/>
    <mergeCell ref="B426:J426"/>
    <mergeCell ref="B427:O427"/>
    <mergeCell ref="B428:J428"/>
    <mergeCell ref="B429:O429"/>
    <mergeCell ref="A430:O430"/>
    <mergeCell ref="A431:J431"/>
    <mergeCell ref="A420:O420"/>
    <mergeCell ref="A421:J421"/>
    <mergeCell ref="B422:J422"/>
    <mergeCell ref="B423:O423"/>
    <mergeCell ref="B424:J424"/>
    <mergeCell ref="B425:O425"/>
    <mergeCell ref="B414:J414"/>
    <mergeCell ref="B415:O415"/>
    <mergeCell ref="B416:J416"/>
    <mergeCell ref="B417:O417"/>
    <mergeCell ref="B418:J418"/>
    <mergeCell ref="B419:O419"/>
    <mergeCell ref="B407:O407"/>
    <mergeCell ref="B408:J408"/>
    <mergeCell ref="B409:O409"/>
    <mergeCell ref="B410:J410"/>
    <mergeCell ref="B411:O411"/>
    <mergeCell ref="A413:J413"/>
    <mergeCell ref="B401:O401"/>
    <mergeCell ref="A402:O402"/>
    <mergeCell ref="A403:J403"/>
    <mergeCell ref="B404:J404"/>
    <mergeCell ref="B405:O405"/>
    <mergeCell ref="B406:J406"/>
    <mergeCell ref="B395:O395"/>
    <mergeCell ref="B396:J396"/>
    <mergeCell ref="B397:O397"/>
    <mergeCell ref="B398:J398"/>
    <mergeCell ref="B399:O399"/>
    <mergeCell ref="B400:J400"/>
    <mergeCell ref="B389:O389"/>
    <mergeCell ref="B390:J390"/>
    <mergeCell ref="B391:O391"/>
    <mergeCell ref="A392:O392"/>
    <mergeCell ref="A393:J393"/>
    <mergeCell ref="B394:J394"/>
    <mergeCell ref="B383:J383"/>
    <mergeCell ref="B384:O384"/>
    <mergeCell ref="B385:J385"/>
    <mergeCell ref="B386:O386"/>
    <mergeCell ref="A387:J387"/>
    <mergeCell ref="B388:J388"/>
    <mergeCell ref="B377:J377"/>
    <mergeCell ref="B378:O378"/>
    <mergeCell ref="B379:J379"/>
    <mergeCell ref="B380:O380"/>
    <mergeCell ref="B381:J381"/>
    <mergeCell ref="B382:O382"/>
    <mergeCell ref="B371:J371"/>
    <mergeCell ref="B372:O372"/>
    <mergeCell ref="B373:J373"/>
    <mergeCell ref="B374:O374"/>
    <mergeCell ref="B375:J375"/>
    <mergeCell ref="B376:O376"/>
    <mergeCell ref="A365:O365"/>
    <mergeCell ref="A366:J366"/>
    <mergeCell ref="B367:J367"/>
    <mergeCell ref="B368:O368"/>
    <mergeCell ref="B369:J369"/>
    <mergeCell ref="B370:O370"/>
    <mergeCell ref="A357:O357"/>
    <mergeCell ref="A358:O358"/>
    <mergeCell ref="A359:O359"/>
    <mergeCell ref="A360:O360"/>
    <mergeCell ref="A361:O361"/>
    <mergeCell ref="A364:O364"/>
    <mergeCell ref="B351:O351"/>
    <mergeCell ref="A352:O352"/>
    <mergeCell ref="A353:O353"/>
    <mergeCell ref="A354:O354"/>
    <mergeCell ref="A355:O355"/>
    <mergeCell ref="A356:O356"/>
    <mergeCell ref="B345:O345"/>
    <mergeCell ref="B346:J346"/>
    <mergeCell ref="B347:O347"/>
    <mergeCell ref="A348:O348"/>
    <mergeCell ref="A349:J349"/>
    <mergeCell ref="B350:J350"/>
    <mergeCell ref="A339:J339"/>
    <mergeCell ref="B340:J340"/>
    <mergeCell ref="B341:O341"/>
    <mergeCell ref="B342:J342"/>
    <mergeCell ref="B343:O343"/>
    <mergeCell ref="B344:J344"/>
    <mergeCell ref="B333:O333"/>
    <mergeCell ref="B334:J334"/>
    <mergeCell ref="B335:O335"/>
    <mergeCell ref="B336:J336"/>
    <mergeCell ref="B337:O337"/>
    <mergeCell ref="A338:O338"/>
    <mergeCell ref="B326:J326"/>
    <mergeCell ref="B327:O327"/>
    <mergeCell ref="A329:J329"/>
    <mergeCell ref="B330:J330"/>
    <mergeCell ref="B331:O331"/>
    <mergeCell ref="B332:J332"/>
    <mergeCell ref="B320:J320"/>
    <mergeCell ref="B321:O321"/>
    <mergeCell ref="B322:J322"/>
    <mergeCell ref="B323:O323"/>
    <mergeCell ref="B324:J324"/>
    <mergeCell ref="B325:O325"/>
    <mergeCell ref="B314:J314"/>
    <mergeCell ref="B315:O315"/>
    <mergeCell ref="B316:J316"/>
    <mergeCell ref="B317:O317"/>
    <mergeCell ref="B318:J318"/>
    <mergeCell ref="B319:O319"/>
    <mergeCell ref="B308:J308"/>
    <mergeCell ref="B309:O309"/>
    <mergeCell ref="B310:J310"/>
    <mergeCell ref="B311:O311"/>
    <mergeCell ref="B312:J312"/>
    <mergeCell ref="B313:O313"/>
    <mergeCell ref="B302:J302"/>
    <mergeCell ref="B303:O303"/>
    <mergeCell ref="A304:O304"/>
    <mergeCell ref="A305:J305"/>
    <mergeCell ref="B306:J306"/>
    <mergeCell ref="B307:O307"/>
    <mergeCell ref="A296:O296"/>
    <mergeCell ref="A297:J297"/>
    <mergeCell ref="B298:J298"/>
    <mergeCell ref="B299:O299"/>
    <mergeCell ref="B300:J300"/>
    <mergeCell ref="B301:O301"/>
    <mergeCell ref="B289:J289"/>
    <mergeCell ref="B290:O290"/>
    <mergeCell ref="B291:J291"/>
    <mergeCell ref="B292:O292"/>
    <mergeCell ref="B293:J293"/>
    <mergeCell ref="B294:O294"/>
    <mergeCell ref="B283:J283"/>
    <mergeCell ref="B284:O284"/>
    <mergeCell ref="B285:J285"/>
    <mergeCell ref="B286:O286"/>
    <mergeCell ref="B287:J287"/>
    <mergeCell ref="B288:O288"/>
    <mergeCell ref="B277:J277"/>
    <mergeCell ref="B278:O278"/>
    <mergeCell ref="B279:J279"/>
    <mergeCell ref="B280:O280"/>
    <mergeCell ref="B281:J281"/>
    <mergeCell ref="B282:O282"/>
    <mergeCell ref="B271:J271"/>
    <mergeCell ref="B272:O272"/>
    <mergeCell ref="B273:J273"/>
    <mergeCell ref="B274:O274"/>
    <mergeCell ref="A275:O275"/>
    <mergeCell ref="A276:J276"/>
    <mergeCell ref="A263:O263"/>
    <mergeCell ref="A264:O264"/>
    <mergeCell ref="A265:O265"/>
    <mergeCell ref="A268:O268"/>
    <mergeCell ref="A269:O269"/>
    <mergeCell ref="A270:J270"/>
    <mergeCell ref="A257:O257"/>
    <mergeCell ref="A258:O258"/>
    <mergeCell ref="A259:O259"/>
    <mergeCell ref="A260:O260"/>
    <mergeCell ref="A261:O261"/>
    <mergeCell ref="A262:O262"/>
    <mergeCell ref="B250:O250"/>
    <mergeCell ref="A252:J252"/>
    <mergeCell ref="B253:J253"/>
    <mergeCell ref="B254:O254"/>
    <mergeCell ref="B255:J255"/>
    <mergeCell ref="B256:O256"/>
    <mergeCell ref="B244:O244"/>
    <mergeCell ref="B245:J245"/>
    <mergeCell ref="B246:O246"/>
    <mergeCell ref="B247:J247"/>
    <mergeCell ref="B248:O248"/>
    <mergeCell ref="B249:J249"/>
    <mergeCell ref="B238:O238"/>
    <mergeCell ref="B239:J239"/>
    <mergeCell ref="B240:O240"/>
    <mergeCell ref="B241:J241"/>
    <mergeCell ref="B242:O242"/>
    <mergeCell ref="B243:J243"/>
    <mergeCell ref="B232:O232"/>
    <mergeCell ref="B233:J233"/>
    <mergeCell ref="B234:O234"/>
    <mergeCell ref="B235:J235"/>
    <mergeCell ref="B236:O236"/>
    <mergeCell ref="B237:J237"/>
    <mergeCell ref="B225:J225"/>
    <mergeCell ref="B226:O226"/>
    <mergeCell ref="A228:J228"/>
    <mergeCell ref="B229:J229"/>
    <mergeCell ref="B230:O230"/>
    <mergeCell ref="B231:J231"/>
    <mergeCell ref="A219:O219"/>
    <mergeCell ref="A220:J220"/>
    <mergeCell ref="B221:J221"/>
    <mergeCell ref="B222:O222"/>
    <mergeCell ref="B223:J223"/>
    <mergeCell ref="B224:O224"/>
    <mergeCell ref="B213:J213"/>
    <mergeCell ref="B214:O214"/>
    <mergeCell ref="B215:J215"/>
    <mergeCell ref="B216:O216"/>
    <mergeCell ref="B217:J217"/>
    <mergeCell ref="B218:O218"/>
    <mergeCell ref="A207:O207"/>
    <mergeCell ref="A208:J208"/>
    <mergeCell ref="B209:J209"/>
    <mergeCell ref="B210:O210"/>
    <mergeCell ref="B211:J211"/>
    <mergeCell ref="B212:O212"/>
    <mergeCell ref="A199:O199"/>
    <mergeCell ref="A200:O200"/>
    <mergeCell ref="A201:O201"/>
    <mergeCell ref="A206:O206"/>
    <mergeCell ref="B193:J193"/>
    <mergeCell ref="B194:O194"/>
    <mergeCell ref="A195:O195"/>
    <mergeCell ref="A196:O196"/>
    <mergeCell ref="A197:O197"/>
    <mergeCell ref="A198:O198"/>
    <mergeCell ref="B186:O186"/>
    <mergeCell ref="A188:J188"/>
    <mergeCell ref="B189:J189"/>
    <mergeCell ref="B190:O190"/>
    <mergeCell ref="A191:O191"/>
    <mergeCell ref="A192:J192"/>
    <mergeCell ref="B180:O180"/>
    <mergeCell ref="A181:O181"/>
    <mergeCell ref="A182:J182"/>
    <mergeCell ref="B183:J183"/>
    <mergeCell ref="B184:O184"/>
    <mergeCell ref="B185:J185"/>
    <mergeCell ref="B174:J174"/>
    <mergeCell ref="B175:O175"/>
    <mergeCell ref="B176:J176"/>
    <mergeCell ref="B177:O177"/>
    <mergeCell ref="A178:J178"/>
    <mergeCell ref="B179:J179"/>
    <mergeCell ref="B168:O168"/>
    <mergeCell ref="A169:J169"/>
    <mergeCell ref="B170:J170"/>
    <mergeCell ref="B171:O171"/>
    <mergeCell ref="B172:J172"/>
    <mergeCell ref="B173:O173"/>
    <mergeCell ref="B161:J161"/>
    <mergeCell ref="B162:O162"/>
    <mergeCell ref="A164:J164"/>
    <mergeCell ref="B165:J165"/>
    <mergeCell ref="B166:O166"/>
    <mergeCell ref="B167:J167"/>
    <mergeCell ref="C154:D155"/>
    <mergeCell ref="E154:O155"/>
    <mergeCell ref="A157:O157"/>
    <mergeCell ref="A158:J158"/>
    <mergeCell ref="B159:J159"/>
    <mergeCell ref="B160:O160"/>
    <mergeCell ref="A146:O146"/>
    <mergeCell ref="A147:O147"/>
    <mergeCell ref="C148:D149"/>
    <mergeCell ref="E148:O149"/>
    <mergeCell ref="A151:B151"/>
    <mergeCell ref="C151:D152"/>
    <mergeCell ref="E151:O152"/>
    <mergeCell ref="B140:J140"/>
    <mergeCell ref="B141:O141"/>
    <mergeCell ref="B142:J142"/>
    <mergeCell ref="B143:O143"/>
    <mergeCell ref="B144:J144"/>
    <mergeCell ref="B145:O145"/>
    <mergeCell ref="A134:J134"/>
    <mergeCell ref="B135:J135"/>
    <mergeCell ref="B136:O136"/>
    <mergeCell ref="A137:J137"/>
    <mergeCell ref="B138:J138"/>
    <mergeCell ref="B139:O139"/>
    <mergeCell ref="B127:J127"/>
    <mergeCell ref="B128:O128"/>
    <mergeCell ref="A129:O129"/>
    <mergeCell ref="A130:J130"/>
    <mergeCell ref="B131:J131"/>
    <mergeCell ref="B132:O132"/>
    <mergeCell ref="B121:J121"/>
    <mergeCell ref="B122:O122"/>
    <mergeCell ref="A123:O123"/>
    <mergeCell ref="A124:J124"/>
    <mergeCell ref="B125:J125"/>
    <mergeCell ref="B126:O126"/>
    <mergeCell ref="A115:O115"/>
    <mergeCell ref="A116:J116"/>
    <mergeCell ref="B117:J117"/>
    <mergeCell ref="B118:O118"/>
    <mergeCell ref="B119:J119"/>
    <mergeCell ref="B120:O120"/>
    <mergeCell ref="A110:O110"/>
    <mergeCell ref="B111:O111"/>
    <mergeCell ref="A112:C112"/>
    <mergeCell ref="D112:O112"/>
    <mergeCell ref="B113:O113"/>
    <mergeCell ref="A114:O114"/>
    <mergeCell ref="A104:O104"/>
    <mergeCell ref="A105:O105"/>
    <mergeCell ref="A106:O106"/>
    <mergeCell ref="A109:O109"/>
    <mergeCell ref="B98:J98"/>
    <mergeCell ref="B99:O99"/>
    <mergeCell ref="A100:O100"/>
    <mergeCell ref="A101:O101"/>
    <mergeCell ref="A102:O102"/>
    <mergeCell ref="A103:O103"/>
    <mergeCell ref="B92:J92"/>
    <mergeCell ref="B93:O93"/>
    <mergeCell ref="B94:J94"/>
    <mergeCell ref="B95:O95"/>
    <mergeCell ref="B96:J96"/>
    <mergeCell ref="B97:O97"/>
    <mergeCell ref="B86:J86"/>
    <mergeCell ref="B87:O87"/>
    <mergeCell ref="B88:J88"/>
    <mergeCell ref="B89:O89"/>
    <mergeCell ref="B90:J90"/>
    <mergeCell ref="B91:O91"/>
    <mergeCell ref="B80:J80"/>
    <mergeCell ref="B81:O81"/>
    <mergeCell ref="A82:O82"/>
    <mergeCell ref="A83:J83"/>
    <mergeCell ref="B84:J84"/>
    <mergeCell ref="B85:O85"/>
    <mergeCell ref="B74:J74"/>
    <mergeCell ref="B75:O75"/>
    <mergeCell ref="B76:J76"/>
    <mergeCell ref="B77:O77"/>
    <mergeCell ref="B78:J78"/>
    <mergeCell ref="B79:O79"/>
    <mergeCell ref="B68:J68"/>
    <mergeCell ref="B69:O69"/>
    <mergeCell ref="A70:O70"/>
    <mergeCell ref="A71:J71"/>
    <mergeCell ref="B72:J72"/>
    <mergeCell ref="B73:O73"/>
    <mergeCell ref="C62:J62"/>
    <mergeCell ref="B63:O63"/>
    <mergeCell ref="A64:O64"/>
    <mergeCell ref="A65:J65"/>
    <mergeCell ref="B66:J66"/>
    <mergeCell ref="B67:O67"/>
    <mergeCell ref="A58:J58"/>
    <mergeCell ref="B59:J59"/>
    <mergeCell ref="B60:O60"/>
    <mergeCell ref="A61:A62"/>
    <mergeCell ref="B61:J61"/>
    <mergeCell ref="K61:K62"/>
    <mergeCell ref="L61:L62"/>
    <mergeCell ref="M61:M62"/>
    <mergeCell ref="N61:N62"/>
    <mergeCell ref="O61:O62"/>
    <mergeCell ref="A52:O52"/>
    <mergeCell ref="A53:O53"/>
    <mergeCell ref="A55:O55"/>
    <mergeCell ref="A56:O56"/>
    <mergeCell ref="A57:E57"/>
    <mergeCell ref="F57:I57"/>
    <mergeCell ref="A46:O46"/>
    <mergeCell ref="A47:O47"/>
    <mergeCell ref="A48:O48"/>
    <mergeCell ref="A49:O49"/>
    <mergeCell ref="A50:O50"/>
    <mergeCell ref="A51:O51"/>
    <mergeCell ref="K57:O57"/>
    <mergeCell ref="B40:O40"/>
    <mergeCell ref="B41:J41"/>
    <mergeCell ref="B42:O42"/>
    <mergeCell ref="B43:J43"/>
    <mergeCell ref="B44:O44"/>
    <mergeCell ref="A45:O45"/>
    <mergeCell ref="B34:O34"/>
    <mergeCell ref="B35:J35"/>
    <mergeCell ref="B36:O36"/>
    <mergeCell ref="B37:J37"/>
    <mergeCell ref="B38:O38"/>
    <mergeCell ref="B39:J39"/>
    <mergeCell ref="B29:J29"/>
    <mergeCell ref="B30:O30"/>
    <mergeCell ref="B31:J31"/>
    <mergeCell ref="B32:O32"/>
    <mergeCell ref="B33:J33"/>
    <mergeCell ref="A16:J16"/>
    <mergeCell ref="B17:J17"/>
    <mergeCell ref="B18:O18"/>
    <mergeCell ref="B19:J19"/>
    <mergeCell ref="B20:O20"/>
    <mergeCell ref="B21:J21"/>
    <mergeCell ref="B24:O24"/>
    <mergeCell ref="B25:J25"/>
    <mergeCell ref="B26:O26"/>
    <mergeCell ref="A27:O27"/>
    <mergeCell ref="B22:O22"/>
    <mergeCell ref="B23:J23"/>
    <mergeCell ref="A1:O1"/>
    <mergeCell ref="A2:O2"/>
    <mergeCell ref="A3:J3"/>
    <mergeCell ref="B4:J4"/>
    <mergeCell ref="B5:O5"/>
    <mergeCell ref="A6:A7"/>
    <mergeCell ref="B6:J6"/>
    <mergeCell ref="K6:K7"/>
    <mergeCell ref="A28:J28"/>
    <mergeCell ref="B12:O12"/>
    <mergeCell ref="B13:J13"/>
    <mergeCell ref="B14:O14"/>
    <mergeCell ref="A15:O15"/>
    <mergeCell ref="A9:O9"/>
    <mergeCell ref="A10:J10"/>
    <mergeCell ref="B11:J11"/>
    <mergeCell ref="L6:L7"/>
    <mergeCell ref="M6:M7"/>
    <mergeCell ref="N6:N7"/>
    <mergeCell ref="O6:O7"/>
    <mergeCell ref="C7:J7"/>
    <mergeCell ref="B8:O8"/>
  </mergeCells>
  <conditionalFormatting sqref="B5:O5">
    <cfRule type="expression" dxfId="799" priority="1653">
      <formula>AND(M4&gt;0, B5=0)</formula>
    </cfRule>
  </conditionalFormatting>
  <conditionalFormatting sqref="B8:O8">
    <cfRule type="expression" dxfId="798" priority="1651">
      <formula>AND(M6&gt;0, B8=0)</formula>
    </cfRule>
  </conditionalFormatting>
  <conditionalFormatting sqref="B12:O12">
    <cfRule type="expression" dxfId="797" priority="1650">
      <formula>AND(M11&gt;0, B12=0)</formula>
    </cfRule>
  </conditionalFormatting>
  <conditionalFormatting sqref="B18:O18">
    <cfRule type="expression" dxfId="796" priority="1648">
      <formula>AND(M17&gt;0, B18=0)</formula>
    </cfRule>
  </conditionalFormatting>
  <conditionalFormatting sqref="B20:O20">
    <cfRule type="expression" dxfId="795" priority="1647">
      <formula>AND(M19&gt;0, B20=0)</formula>
    </cfRule>
  </conditionalFormatting>
  <conditionalFormatting sqref="B22:O22">
    <cfRule type="expression" dxfId="794" priority="1646">
      <formula>AND(M21&gt;0, B22=0)</formula>
    </cfRule>
  </conditionalFormatting>
  <conditionalFormatting sqref="B24:O24">
    <cfRule type="expression" dxfId="793" priority="1645">
      <formula>AND(M23&gt;0, B24=0)</formula>
    </cfRule>
  </conditionalFormatting>
  <conditionalFormatting sqref="B38:O38">
    <cfRule type="expression" dxfId="792" priority="1639">
      <formula>AND(M37&gt;0, B38=0)</formula>
    </cfRule>
  </conditionalFormatting>
  <conditionalFormatting sqref="B40:O40">
    <cfRule type="expression" dxfId="791" priority="1638">
      <formula>AND(M39&gt;0, B40=0)</formula>
    </cfRule>
  </conditionalFormatting>
  <conditionalFormatting sqref="B42:O42">
    <cfRule type="expression" dxfId="790" priority="1637">
      <formula>AND(M41&gt;0, B42=0)</formula>
    </cfRule>
  </conditionalFormatting>
  <conditionalFormatting sqref="B44:O44">
    <cfRule type="expression" dxfId="789" priority="1636">
      <formula>AND(OR(M43&gt;0, N43&gt;0), B44=0)</formula>
    </cfRule>
  </conditionalFormatting>
  <conditionalFormatting sqref="B36:O36">
    <cfRule type="expression" dxfId="788" priority="1635">
      <formula>AND(OR(M35&gt;0, N35&gt;0), B36=0)</formula>
    </cfRule>
  </conditionalFormatting>
  <conditionalFormatting sqref="B34:O34">
    <cfRule type="expression" dxfId="787" priority="1634">
      <formula>AND(OR(M33&gt;0, N33&gt;0), B34=0)</formula>
    </cfRule>
  </conditionalFormatting>
  <conditionalFormatting sqref="B32:O32">
    <cfRule type="expression" dxfId="786" priority="1633">
      <formula>AND(OR(M31&gt;0, N31&gt;0), B32=0)</formula>
    </cfRule>
  </conditionalFormatting>
  <conditionalFormatting sqref="B30:O30">
    <cfRule type="expression" dxfId="785" priority="1632">
      <formula>AND(OR(M29&gt;0, N29&gt;0), B30=0)</formula>
    </cfRule>
  </conditionalFormatting>
  <conditionalFormatting sqref="B26:O26">
    <cfRule type="expression" dxfId="784" priority="1631">
      <formula>AND(OR(M25&gt;0, N25&gt;0), B26=0)</formula>
    </cfRule>
  </conditionalFormatting>
  <conditionalFormatting sqref="B14:O14">
    <cfRule type="expression" dxfId="783" priority="1630">
      <formula>AND(OR(M13&gt;0, N13&gt;0), B14=0)</formula>
    </cfRule>
  </conditionalFormatting>
  <conditionalFormatting sqref="B60:O60">
    <cfRule type="expression" dxfId="782" priority="1629">
      <formula>AND(M59&gt;0, B60=0)</formula>
    </cfRule>
  </conditionalFormatting>
  <conditionalFormatting sqref="B63:O63">
    <cfRule type="expression" dxfId="781" priority="1628">
      <formula>AND(M61&gt;0, B63=0)</formula>
    </cfRule>
  </conditionalFormatting>
  <conditionalFormatting sqref="B67:O67">
    <cfRule type="expression" dxfId="780" priority="1627">
      <formula>AND(M66&gt;0, B67=0)</formula>
    </cfRule>
  </conditionalFormatting>
  <conditionalFormatting sqref="B73:O73">
    <cfRule type="expression" dxfId="779" priority="1626">
      <formula>AND(M72&gt;0, B73=0)</formula>
    </cfRule>
  </conditionalFormatting>
  <conditionalFormatting sqref="B75:O75">
    <cfRule type="expression" dxfId="778" priority="1625">
      <formula>AND(M74&gt;0, B75=0)</formula>
    </cfRule>
  </conditionalFormatting>
  <conditionalFormatting sqref="B77:O77">
    <cfRule type="expression" dxfId="777" priority="1624">
      <formula>AND(M76&gt;0, B77=0)</formula>
    </cfRule>
  </conditionalFormatting>
  <conditionalFormatting sqref="B79:O79">
    <cfRule type="expression" dxfId="776" priority="1623">
      <formula>AND(M78&gt;0, B79=0)</formula>
    </cfRule>
  </conditionalFormatting>
  <conditionalFormatting sqref="B93:O93">
    <cfRule type="expression" dxfId="775" priority="1622">
      <formula>AND(M92&gt;0, B93=0)</formula>
    </cfRule>
  </conditionalFormatting>
  <conditionalFormatting sqref="B95:O95">
    <cfRule type="expression" dxfId="774" priority="1621">
      <formula>AND(M94&gt;0, B95=0)</formula>
    </cfRule>
  </conditionalFormatting>
  <conditionalFormatting sqref="B97:O97">
    <cfRule type="expression" dxfId="773" priority="1620">
      <formula>AND(M96&gt;0, B97=0)</formula>
    </cfRule>
  </conditionalFormatting>
  <conditionalFormatting sqref="B69:O69">
    <cfRule type="expression" dxfId="772" priority="1619">
      <formula>AND(OR(M68&gt;0, N68&gt;0), B69=0)</formula>
    </cfRule>
  </conditionalFormatting>
  <conditionalFormatting sqref="B81:O81">
    <cfRule type="expression" dxfId="771" priority="1618">
      <formula>AND(OR(M80&gt;0, N80&gt;0), B81=0)</formula>
    </cfRule>
  </conditionalFormatting>
  <conditionalFormatting sqref="B85:O85">
    <cfRule type="expression" dxfId="770" priority="1617">
      <formula>AND(OR(M84&gt;0, N84&gt;0), B85=0)</formula>
    </cfRule>
  </conditionalFormatting>
  <conditionalFormatting sqref="B87:O87">
    <cfRule type="expression" dxfId="769" priority="1616">
      <formula>AND(OR(M86&gt;0, N86&gt;0), B87=0)</formula>
    </cfRule>
  </conditionalFormatting>
  <conditionalFormatting sqref="B89:O89">
    <cfRule type="expression" dxfId="768" priority="1615">
      <formula>AND(OR(M88&gt;0, N88&gt;0), B89=0)</formula>
    </cfRule>
  </conditionalFormatting>
  <conditionalFormatting sqref="B91:O91">
    <cfRule type="expression" dxfId="767" priority="1614">
      <formula>AND(OR(M90&gt;0, N90&gt;0), B91=0)</formula>
    </cfRule>
  </conditionalFormatting>
  <conditionalFormatting sqref="B99:O99">
    <cfRule type="expression" dxfId="766" priority="1613">
      <formula>AND(OR(M98&gt;0, N98&gt;0), B99=0)</formula>
    </cfRule>
  </conditionalFormatting>
  <conditionalFormatting sqref="B118:O118">
    <cfRule type="expression" dxfId="765" priority="1612">
      <formula>AND(OR(M117&gt;0, N117&gt;0), B118=0)</formula>
    </cfRule>
  </conditionalFormatting>
  <conditionalFormatting sqref="B120:O120">
    <cfRule type="expression" dxfId="764" priority="1611">
      <formula>AND(OR(M119&gt;0, N119&gt;0), B120=0)</formula>
    </cfRule>
  </conditionalFormatting>
  <conditionalFormatting sqref="B122:O122">
    <cfRule type="expression" dxfId="763" priority="1610">
      <formula>AND(OR(M121&gt;0, N121&gt;0), B122=0)</formula>
    </cfRule>
  </conditionalFormatting>
  <conditionalFormatting sqref="B126:O126">
    <cfRule type="expression" dxfId="762" priority="1609">
      <formula>AND(OR(M125&gt;0, N125&gt;0), B126=0)</formula>
    </cfRule>
  </conditionalFormatting>
  <conditionalFormatting sqref="B128:O128">
    <cfRule type="expression" dxfId="761" priority="1608">
      <formula>AND(OR(M127&gt;0, N127&gt;0), B128=0)</formula>
    </cfRule>
  </conditionalFormatting>
  <conditionalFormatting sqref="B136:O136">
    <cfRule type="expression" dxfId="760" priority="1607">
      <formula>AND(OR(M135&gt;0, N135&gt;0), B136=0)</formula>
    </cfRule>
  </conditionalFormatting>
  <conditionalFormatting sqref="B139:O139">
    <cfRule type="expression" dxfId="759" priority="1606">
      <formula>AND(OR(M138&gt;0, N138&gt;0), B139=0)</formula>
    </cfRule>
  </conditionalFormatting>
  <conditionalFormatting sqref="B141:O141">
    <cfRule type="expression" dxfId="758" priority="1605">
      <formula>AND(OR(M140&gt;0, N140&gt;0), B141=0)</formula>
    </cfRule>
  </conditionalFormatting>
  <conditionalFormatting sqref="B143:O143">
    <cfRule type="expression" dxfId="757" priority="1604">
      <formula>AND(OR(M142&gt;0, N142&gt;0), B143=0)</formula>
    </cfRule>
  </conditionalFormatting>
  <conditionalFormatting sqref="B145:O145">
    <cfRule type="expression" dxfId="756" priority="1603">
      <formula>AND(OR(M144&gt;0, N144&gt;0), B145=0)</formula>
    </cfRule>
  </conditionalFormatting>
  <conditionalFormatting sqref="B166:O166">
    <cfRule type="expression" dxfId="755" priority="1602">
      <formula>AND(OR(M165&gt;0, N165&gt;0), B166=0)</formula>
    </cfRule>
  </conditionalFormatting>
  <conditionalFormatting sqref="B168:O168">
    <cfRule type="expression" dxfId="754" priority="1601">
      <formula>AND(OR(M167&gt;0, N167&gt;0), B168=0)</formula>
    </cfRule>
  </conditionalFormatting>
  <conditionalFormatting sqref="B175:O175">
    <cfRule type="expression" dxfId="753" priority="1600">
      <formula>AND(OR(M174&gt;0, N174&gt;0), B175=0)</formula>
    </cfRule>
  </conditionalFormatting>
  <conditionalFormatting sqref="B186:O186">
    <cfRule type="expression" dxfId="752" priority="1599">
      <formula>AND(OR(M185&gt;0, N185&gt;0), B186=0)</formula>
    </cfRule>
  </conditionalFormatting>
  <conditionalFormatting sqref="B190:O190">
    <cfRule type="expression" dxfId="751" priority="1598">
      <formula>AND(OR(M189&gt;0, N189&gt;0), B190=0)</formula>
    </cfRule>
  </conditionalFormatting>
  <conditionalFormatting sqref="B194:O194">
    <cfRule type="expression" dxfId="750" priority="1597">
      <formula>AND(OR(M193&gt;0, N193&gt;0), B194=0)</formula>
    </cfRule>
  </conditionalFormatting>
  <conditionalFormatting sqref="B132:O132">
    <cfRule type="expression" dxfId="749" priority="1596">
      <formula>AND(M131&gt;0, B132=0)</formula>
    </cfRule>
  </conditionalFormatting>
  <conditionalFormatting sqref="B160:O160">
    <cfRule type="expression" dxfId="748" priority="1595">
      <formula>AND(M159&gt;0, B160=0)</formula>
    </cfRule>
  </conditionalFormatting>
  <conditionalFormatting sqref="B162:O162">
    <cfRule type="expression" dxfId="747" priority="1594">
      <formula>AND(M161&gt;0, B162=0)</formula>
    </cfRule>
  </conditionalFormatting>
  <conditionalFormatting sqref="B171:O171">
    <cfRule type="expression" dxfId="746" priority="1593">
      <formula>AND(M170&gt;0, B171=0)</formula>
    </cfRule>
  </conditionalFormatting>
  <conditionalFormatting sqref="B173:O173">
    <cfRule type="expression" dxfId="745" priority="1592">
      <formula>AND(M172&gt;0, B173=0)</formula>
    </cfRule>
  </conditionalFormatting>
  <conditionalFormatting sqref="B177:O177">
    <cfRule type="expression" dxfId="744" priority="1591">
      <formula>AND(M176&gt;0, B177=0)</formula>
    </cfRule>
  </conditionalFormatting>
  <conditionalFormatting sqref="B180:O180">
    <cfRule type="expression" dxfId="743" priority="1590">
      <formula>AND(M179&gt;0, B180=0)</formula>
    </cfRule>
  </conditionalFormatting>
  <conditionalFormatting sqref="B184:O184">
    <cfRule type="expression" dxfId="742" priority="1589">
      <formula>AND(M183&gt;0, B184=0)</formula>
    </cfRule>
  </conditionalFormatting>
  <conditionalFormatting sqref="B212:O212">
    <cfRule type="expression" dxfId="741" priority="1588">
      <formula>AND(OR(M211&gt;0, N211&gt;0), B212=0)</formula>
    </cfRule>
  </conditionalFormatting>
  <conditionalFormatting sqref="B214:O214">
    <cfRule type="expression" dxfId="740" priority="1587">
      <formula>AND(OR(M213&gt;0, N213&gt;0), B214=0)</formula>
    </cfRule>
  </conditionalFormatting>
  <conditionalFormatting sqref="B216:O216">
    <cfRule type="expression" dxfId="739" priority="1586">
      <formula>AND(OR(M215&gt;0, N215&gt;0), B216=0)</formula>
    </cfRule>
  </conditionalFormatting>
  <conditionalFormatting sqref="B218:O218">
    <cfRule type="expression" dxfId="738" priority="1585">
      <formula>AND(OR(M217&gt;0, N217&gt;0), B218=0)</formula>
    </cfRule>
  </conditionalFormatting>
  <conditionalFormatting sqref="B226:O226">
    <cfRule type="expression" dxfId="737" priority="1583">
      <formula>AND(OR(M225&gt;0, N225&gt;0), B226=0)</formula>
    </cfRule>
  </conditionalFormatting>
  <conditionalFormatting sqref="B230:O230">
    <cfRule type="expression" dxfId="736" priority="1582">
      <formula>AND(OR(M229&gt;0, N229&gt;0), B230=0)</formula>
    </cfRule>
  </conditionalFormatting>
  <conditionalFormatting sqref="B232:O232">
    <cfRule type="expression" dxfId="735" priority="1581">
      <formula>AND(OR(M231&gt;0, N231&gt;0), B232=0)</formula>
    </cfRule>
  </conditionalFormatting>
  <conditionalFormatting sqref="B234:O234">
    <cfRule type="expression" dxfId="734" priority="1580">
      <formula>AND(OR(M233&gt;0, N233&gt;0), B234=0)</formula>
    </cfRule>
  </conditionalFormatting>
  <conditionalFormatting sqref="B236:O236">
    <cfRule type="expression" dxfId="733" priority="1579">
      <formula>AND(OR(M235&gt;0, N235&gt;0), B236=0)</formula>
    </cfRule>
  </conditionalFormatting>
  <conditionalFormatting sqref="B238:O238">
    <cfRule type="expression" dxfId="732" priority="1578">
      <formula>AND(OR(M237&gt;0, N237&gt;0), B238=0)</formula>
    </cfRule>
  </conditionalFormatting>
  <conditionalFormatting sqref="B244:O244">
    <cfRule type="expression" dxfId="731" priority="1576">
      <formula>AND(OR(M243&gt;0, N243&gt;0), B244=0)</formula>
    </cfRule>
  </conditionalFormatting>
  <conditionalFormatting sqref="B246:O246">
    <cfRule type="expression" dxfId="730" priority="1575">
      <formula>AND(OR(M245&gt;0, N245&gt;0), B246=0)</formula>
    </cfRule>
  </conditionalFormatting>
  <conditionalFormatting sqref="B210:O210">
    <cfRule type="expression" dxfId="729" priority="1572">
      <formula>AND(M209&gt;0, B210=0)</formula>
    </cfRule>
  </conditionalFormatting>
  <conditionalFormatting sqref="B222:O222">
    <cfRule type="expression" dxfId="728" priority="1571">
      <formula>AND(M221&gt;0, B222=0)</formula>
    </cfRule>
  </conditionalFormatting>
  <conditionalFormatting sqref="B240:O240">
    <cfRule type="expression" dxfId="727" priority="1570">
      <formula>AND(M239&gt;0, B240=0)</formula>
    </cfRule>
  </conditionalFormatting>
  <conditionalFormatting sqref="B256:O256">
    <cfRule type="expression" dxfId="726" priority="1568">
      <formula>AND(M255&gt;0, B256=0)</formula>
    </cfRule>
  </conditionalFormatting>
  <conditionalFormatting sqref="B274:O274">
    <cfRule type="expression" dxfId="725" priority="1567">
      <formula>AND(M273&gt;0, B274=0)</formula>
    </cfRule>
  </conditionalFormatting>
  <conditionalFormatting sqref="B290:O290">
    <cfRule type="expression" dxfId="724" priority="1566">
      <formula>AND(M289&gt;0, B290=0)</formula>
    </cfRule>
  </conditionalFormatting>
  <conditionalFormatting sqref="B299:O299">
    <cfRule type="expression" dxfId="723" priority="1565">
      <formula>AND(M298&gt;0, B299=0)</formula>
    </cfRule>
  </conditionalFormatting>
  <conditionalFormatting sqref="B311:O311">
    <cfRule type="expression" dxfId="722" priority="1564">
      <formula>AND(M310&gt;0, B311=0)</formula>
    </cfRule>
  </conditionalFormatting>
  <conditionalFormatting sqref="B313:O313">
    <cfRule type="expression" dxfId="721" priority="1563">
      <formula>AND(M312&gt;0, B313=0)</formula>
    </cfRule>
  </conditionalFormatting>
  <conditionalFormatting sqref="B317:O317">
    <cfRule type="expression" dxfId="720" priority="1562">
      <formula>AND(M316&gt;0, B317=0)</formula>
    </cfRule>
  </conditionalFormatting>
  <conditionalFormatting sqref="B319:O319">
    <cfRule type="expression" dxfId="719" priority="1561">
      <formula>AND(M318&gt;0, B319=0)</formula>
    </cfRule>
  </conditionalFormatting>
  <conditionalFormatting sqref="B323:O323">
    <cfRule type="expression" dxfId="718" priority="1560">
      <formula>AND(M322&gt;0, B323=0)</formula>
    </cfRule>
  </conditionalFormatting>
  <conditionalFormatting sqref="B327:O327">
    <cfRule type="expression" dxfId="717" priority="1559">
      <formula>AND(M326&gt;0, B327=0)</formula>
    </cfRule>
  </conditionalFormatting>
  <conditionalFormatting sqref="B331:O331">
    <cfRule type="expression" dxfId="716" priority="1558">
      <formula>AND(M330&gt;0, B331=0)</formula>
    </cfRule>
  </conditionalFormatting>
  <conditionalFormatting sqref="B333:O333">
    <cfRule type="expression" dxfId="715" priority="1557">
      <formula>AND(M332&gt;0, B333=0)</formula>
    </cfRule>
  </conditionalFormatting>
  <conditionalFormatting sqref="B337:O337">
    <cfRule type="expression" dxfId="714" priority="1556">
      <formula>AND(M336&gt;0, B337=0)</formula>
    </cfRule>
  </conditionalFormatting>
  <conditionalFormatting sqref="B341:O341">
    <cfRule type="expression" dxfId="713" priority="1555">
      <formula>AND(M340&gt;0, B341=0)</formula>
    </cfRule>
  </conditionalFormatting>
  <conditionalFormatting sqref="B343:O343">
    <cfRule type="expression" dxfId="712" priority="1554">
      <formula>AND(M342&gt;0, B343=0)</formula>
    </cfRule>
  </conditionalFormatting>
  <conditionalFormatting sqref="B347:O347">
    <cfRule type="expression" dxfId="711" priority="1553">
      <formula>AND(M346&gt;0, B347=0)</formula>
    </cfRule>
  </conditionalFormatting>
  <conditionalFormatting sqref="B351:O351">
    <cfRule type="expression" dxfId="710" priority="1552">
      <formula>AND(M350&gt;0, B351=0)</formula>
    </cfRule>
  </conditionalFormatting>
  <conditionalFormatting sqref="B423:O423">
    <cfRule type="expression" dxfId="709" priority="1546">
      <formula>AND(M422&gt;0, B423=0)</formula>
    </cfRule>
  </conditionalFormatting>
  <conditionalFormatting sqref="B425:O425">
    <cfRule type="expression" dxfId="708" priority="1545">
      <formula>AND(M424&gt;0, B425=0)</formula>
    </cfRule>
  </conditionalFormatting>
  <conditionalFormatting sqref="B429:O429">
    <cfRule type="expression" dxfId="707" priority="1544">
      <formula>AND(M428&gt;0, B429=0)</formula>
    </cfRule>
  </conditionalFormatting>
  <conditionalFormatting sqref="B433:O433">
    <cfRule type="expression" dxfId="706" priority="1543">
      <formula>AND(M432&gt;0, B433=0)</formula>
    </cfRule>
  </conditionalFormatting>
  <conditionalFormatting sqref="B444:O444">
    <cfRule type="expression" dxfId="705" priority="1542">
      <formula>AND(M443&gt;0, B444=0)</formula>
    </cfRule>
  </conditionalFormatting>
  <conditionalFormatting sqref="B460:O460">
    <cfRule type="expression" dxfId="704" priority="1541">
      <formula>AND(M459&gt;0, B460=0)</formula>
    </cfRule>
  </conditionalFormatting>
  <conditionalFormatting sqref="B462:O462">
    <cfRule type="expression" dxfId="703" priority="1540">
      <formula>AND(M461&gt;0, B462=0)</formula>
    </cfRule>
  </conditionalFormatting>
  <conditionalFormatting sqref="B472:O472">
    <cfRule type="expression" dxfId="702" priority="1539">
      <formula>AND(M471&gt;0, B472=0)</formula>
    </cfRule>
  </conditionalFormatting>
  <conditionalFormatting sqref="B489:O489">
    <cfRule type="expression" dxfId="701" priority="1538">
      <formula>AND(M488&gt;0, B489=0)</formula>
    </cfRule>
  </conditionalFormatting>
  <conditionalFormatting sqref="B492:O492">
    <cfRule type="expression" dxfId="700" priority="1537">
      <formula>AND(M491&gt;0, B492=0)</formula>
    </cfRule>
  </conditionalFormatting>
  <conditionalFormatting sqref="B496:O496">
    <cfRule type="expression" dxfId="699" priority="1536">
      <formula>AND(M495&gt;0, B496=0)</formula>
    </cfRule>
  </conditionalFormatting>
  <conditionalFormatting sqref="B498:O498">
    <cfRule type="expression" dxfId="698" priority="1535">
      <formula>AND(M497&gt;0, B498=0)</formula>
    </cfRule>
  </conditionalFormatting>
  <conditionalFormatting sqref="B502:O502">
    <cfRule type="expression" dxfId="697" priority="1534">
      <formula>AND(M501&gt;0, B502=0)</formula>
    </cfRule>
  </conditionalFormatting>
  <conditionalFormatting sqref="B506:O506">
    <cfRule type="expression" dxfId="696" priority="1533">
      <formula>AND(M505&gt;0, B506=0)</formula>
    </cfRule>
  </conditionalFormatting>
  <conditionalFormatting sqref="B510:O510">
    <cfRule type="expression" dxfId="695" priority="1532">
      <formula>AND(M509&gt;0, B510=0)</formula>
    </cfRule>
  </conditionalFormatting>
  <conditionalFormatting sqref="B512:O512">
    <cfRule type="expression" dxfId="694" priority="1531">
      <formula>AND(M511&gt;0, B512=0)</formula>
    </cfRule>
  </conditionalFormatting>
  <conditionalFormatting sqref="B516:O516">
    <cfRule type="expression" dxfId="693" priority="1530">
      <formula>AND(M515&gt;0, B516=0)</formula>
    </cfRule>
  </conditionalFormatting>
  <conditionalFormatting sqref="B518:O518">
    <cfRule type="expression" dxfId="692" priority="1529">
      <formula>AND(M517&gt;0, B518=0)</formula>
    </cfRule>
  </conditionalFormatting>
  <conditionalFormatting sqref="B522:O522">
    <cfRule type="expression" dxfId="691" priority="1528">
      <formula>AND(M521&gt;0, B522=0)</formula>
    </cfRule>
  </conditionalFormatting>
  <conditionalFormatting sqref="B559:O559">
    <cfRule type="expression" dxfId="690" priority="1527">
      <formula>AND(M558&gt;0, B559=0)</formula>
    </cfRule>
  </conditionalFormatting>
  <conditionalFormatting sqref="B568:O568">
    <cfRule type="expression" dxfId="689" priority="1526">
      <formula>AND(M567&gt;0, B568=0)</formula>
    </cfRule>
  </conditionalFormatting>
  <conditionalFormatting sqref="B570:O570">
    <cfRule type="expression" dxfId="688" priority="1525">
      <formula>AND(M569&gt;0, B570=0)</formula>
    </cfRule>
  </conditionalFormatting>
  <conditionalFormatting sqref="B576:O576">
    <cfRule type="expression" dxfId="687" priority="1524">
      <formula>AND(M575&gt;0, B576=0)</formula>
    </cfRule>
  </conditionalFormatting>
  <conditionalFormatting sqref="B272:O272">
    <cfRule type="expression" dxfId="686" priority="1521">
      <formula>AND(OR(M271&gt;0, N271&gt;0), B272=0)</formula>
    </cfRule>
  </conditionalFormatting>
  <conditionalFormatting sqref="B278:O278">
    <cfRule type="expression" dxfId="685" priority="1520">
      <formula>AND(OR(M277&gt;0, N277&gt;0), B278=0)</formula>
    </cfRule>
  </conditionalFormatting>
  <conditionalFormatting sqref="B280:O280">
    <cfRule type="expression" dxfId="684" priority="1519">
      <formula>AND(OR(M279&gt;0, N279&gt;0), B280=0)</formula>
    </cfRule>
  </conditionalFormatting>
  <conditionalFormatting sqref="B282:O282">
    <cfRule type="expression" dxfId="683" priority="1518">
      <formula>AND(OR(M281&gt;0, N281&gt;0), B282=0)</formula>
    </cfRule>
  </conditionalFormatting>
  <conditionalFormatting sqref="B284:O284">
    <cfRule type="expression" dxfId="682" priority="1517">
      <formula>AND(OR(M283&gt;0, N283&gt;0), B284=0)</formula>
    </cfRule>
  </conditionalFormatting>
  <conditionalFormatting sqref="B286:O286">
    <cfRule type="expression" dxfId="681" priority="1516">
      <formula>AND(OR(M285&gt;0, N285&gt;0), B286=0)</formula>
    </cfRule>
  </conditionalFormatting>
  <conditionalFormatting sqref="B288:O288">
    <cfRule type="expression" dxfId="680" priority="1515">
      <formula>AND(OR(M287&gt;0, N287&gt;0), B288=0)</formula>
    </cfRule>
  </conditionalFormatting>
  <conditionalFormatting sqref="B292:O292">
    <cfRule type="expression" dxfId="679" priority="1514">
      <formula>AND(OR(M291&gt;0, N291&gt;0), B292=0)</formula>
    </cfRule>
  </conditionalFormatting>
  <conditionalFormatting sqref="B294:O294">
    <cfRule type="expression" dxfId="678" priority="1513">
      <formula>AND(OR(M293&gt;0, N293&gt;0), B294=0)</formula>
    </cfRule>
  </conditionalFormatting>
  <conditionalFormatting sqref="B301:O301">
    <cfRule type="expression" dxfId="677" priority="1512">
      <formula>AND(OR(M300&gt;0, N300&gt;0), B301=0)</formula>
    </cfRule>
  </conditionalFormatting>
  <conditionalFormatting sqref="B303:O303">
    <cfRule type="expression" dxfId="676" priority="1511">
      <formula>AND(OR(M302&gt;0, N302&gt;0), B303=0)</formula>
    </cfRule>
  </conditionalFormatting>
  <conditionalFormatting sqref="B307:O307">
    <cfRule type="expression" dxfId="675" priority="1510">
      <formula>AND(OR(M306&gt;0, N306&gt;0), B307=0)</formula>
    </cfRule>
  </conditionalFormatting>
  <conditionalFormatting sqref="B309:O309">
    <cfRule type="expression" dxfId="674" priority="1509">
      <formula>AND(OR(M308&gt;0, N308&gt;0), B309=0)</formula>
    </cfRule>
  </conditionalFormatting>
  <conditionalFormatting sqref="B315:O315">
    <cfRule type="expression" dxfId="673" priority="1508">
      <formula>AND(OR(M314&gt;0, N314&gt;0), B315=0)</formula>
    </cfRule>
  </conditionalFormatting>
  <conditionalFormatting sqref="B321:O321">
    <cfRule type="expression" dxfId="672" priority="1507">
      <formula>AND(OR(M320&gt;0, N320&gt;0), B321=0)</formula>
    </cfRule>
  </conditionalFormatting>
  <conditionalFormatting sqref="B325:O325">
    <cfRule type="expression" dxfId="671" priority="1506">
      <formula>AND(OR(M324&gt;0, N324&gt;0), B325=0)</formula>
    </cfRule>
  </conditionalFormatting>
  <conditionalFormatting sqref="B335:O335">
    <cfRule type="expression" dxfId="670" priority="1505">
      <formula>AND(OR(M334&gt;0, N334&gt;0), B335=0)</formula>
    </cfRule>
  </conditionalFormatting>
  <conditionalFormatting sqref="B345:O345">
    <cfRule type="expression" dxfId="669" priority="1504">
      <formula>AND(OR(M344&gt;0, N344&gt;0), B345=0)</formula>
    </cfRule>
  </conditionalFormatting>
  <conditionalFormatting sqref="B370:O370">
    <cfRule type="expression" dxfId="668" priority="1503">
      <formula>AND(OR(M369&gt;0, N369&gt;0), B370=0)</formula>
    </cfRule>
  </conditionalFormatting>
  <conditionalFormatting sqref="B389:O389">
    <cfRule type="expression" dxfId="667" priority="1498">
      <formula>AND(OR(M388&gt;0, N388&gt;0), B389=0)</formula>
    </cfRule>
  </conditionalFormatting>
  <conditionalFormatting sqref="B391:O391">
    <cfRule type="expression" dxfId="666" priority="1497">
      <formula>AND(OR(M390&gt;0, N390&gt;0), B391=0)</formula>
    </cfRule>
  </conditionalFormatting>
  <conditionalFormatting sqref="B395:O395">
    <cfRule type="expression" dxfId="665" priority="1496">
      <formula>AND(OR(M394&gt;0, N394&gt;0), B395=0)</formula>
    </cfRule>
  </conditionalFormatting>
  <conditionalFormatting sqref="B397:O397">
    <cfRule type="expression" dxfId="664" priority="1495">
      <formula>AND(OR(M396&gt;0, N396&gt;0), B397=0)</formula>
    </cfRule>
  </conditionalFormatting>
  <conditionalFormatting sqref="B399:O399">
    <cfRule type="expression" dxfId="663" priority="1494">
      <formula>AND(OR(M398&gt;0, N398&gt;0), B399=0)</formula>
    </cfRule>
  </conditionalFormatting>
  <conditionalFormatting sqref="B401:O401">
    <cfRule type="expression" dxfId="662" priority="1493">
      <formula>AND(OR(M400&gt;0, N400&gt;0), B401=0)</formula>
    </cfRule>
  </conditionalFormatting>
  <conditionalFormatting sqref="B405:O405">
    <cfRule type="expression" dxfId="661" priority="1492">
      <formula>AND(OR(M404&gt;0, N404&gt;0), B405=0)</formula>
    </cfRule>
  </conditionalFormatting>
  <conditionalFormatting sqref="B409:O409">
    <cfRule type="expression" dxfId="660" priority="1490">
      <formula>AND(OR(M408&gt;0, N408&gt;0), B409=0)</formula>
    </cfRule>
  </conditionalFormatting>
  <conditionalFormatting sqref="B411:O411">
    <cfRule type="expression" dxfId="659" priority="1489">
      <formula>AND(OR(M410&gt;0, N410&gt;0), B411=0)</formula>
    </cfRule>
  </conditionalFormatting>
  <conditionalFormatting sqref="B415:O415">
    <cfRule type="expression" dxfId="658" priority="1488">
      <formula>AND(OR(M414&gt;0, N414&gt;0), B415=0)</formula>
    </cfRule>
  </conditionalFormatting>
  <conditionalFormatting sqref="B417:O417">
    <cfRule type="expression" dxfId="657" priority="1487">
      <formula>AND(OR(M416&gt;0, N416&gt;0), B417=0)</formula>
    </cfRule>
  </conditionalFormatting>
  <conditionalFormatting sqref="B464:O464">
    <cfRule type="expression" dxfId="656" priority="1482">
      <formula>AND(OR(M463&gt;0, N463&gt;0), B464=0)</formula>
    </cfRule>
  </conditionalFormatting>
  <conditionalFormatting sqref="B466:O466">
    <cfRule type="expression" dxfId="655" priority="1481">
      <formula>AND(OR(M465&gt;0, N465&gt;0), B466=0)</formula>
    </cfRule>
  </conditionalFormatting>
  <conditionalFormatting sqref="B468:O468">
    <cfRule type="expression" dxfId="654" priority="1480">
      <formula>AND(OR(M467&gt;0, N467&gt;0), B468=0)</formula>
    </cfRule>
  </conditionalFormatting>
  <conditionalFormatting sqref="B474:O474">
    <cfRule type="expression" dxfId="653" priority="1479">
      <formula>AND(OR(M473&gt;0, N473&gt;0), B474=0)</formula>
    </cfRule>
  </conditionalFormatting>
  <conditionalFormatting sqref="B476:O476">
    <cfRule type="expression" dxfId="652" priority="1478">
      <formula>AND(OR(M475&gt;0, N475&gt;0), B476=0)</formula>
    </cfRule>
  </conditionalFormatting>
  <conditionalFormatting sqref="B478:O478">
    <cfRule type="expression" dxfId="651" priority="1477">
      <formula>AND(OR(M477&gt;0, N477&gt;0), B478=0)</formula>
    </cfRule>
  </conditionalFormatting>
  <conditionalFormatting sqref="B480:O480">
    <cfRule type="expression" dxfId="650" priority="1476">
      <formula>AND(OR(M479&gt;0, N479&gt;0), B480=0)</formula>
    </cfRule>
  </conditionalFormatting>
  <conditionalFormatting sqref="B483:O483">
    <cfRule type="expression" dxfId="649" priority="1475">
      <formula>AND(OR(M482&gt;0, N482&gt;0), B483=0)</formula>
    </cfRule>
  </conditionalFormatting>
  <conditionalFormatting sqref="B485:O485">
    <cfRule type="expression" dxfId="648" priority="1474">
      <formula>AND(OR(M484&gt;0, N484&gt;0), B485=0)</formula>
    </cfRule>
  </conditionalFormatting>
  <conditionalFormatting sqref="B487:O487">
    <cfRule type="expression" dxfId="647" priority="1473">
      <formula>AND(OR(M486&gt;0, N486&gt;0), B487=0)</formula>
    </cfRule>
  </conditionalFormatting>
  <conditionalFormatting sqref="B494:O494">
    <cfRule type="expression" dxfId="646" priority="1472">
      <formula>AND(OR(M493&gt;0, N493&gt;0), B494=0)</formula>
    </cfRule>
  </conditionalFormatting>
  <conditionalFormatting sqref="B500:O500">
    <cfRule type="expression" dxfId="645" priority="1471">
      <formula>AND(OR(M499&gt;0, N499&gt;0), B500=0)</formula>
    </cfRule>
  </conditionalFormatting>
  <conditionalFormatting sqref="B504:O504">
    <cfRule type="expression" dxfId="644" priority="1470">
      <formula>AND(OR(M503&gt;0, N503&gt;0), B504=0)</formula>
    </cfRule>
  </conditionalFormatting>
  <conditionalFormatting sqref="B520:O520">
    <cfRule type="expression" dxfId="643" priority="1469">
      <formula>AND(OR(M519&gt;0, N519&gt;0), B520=0)</formula>
    </cfRule>
  </conditionalFormatting>
  <conditionalFormatting sqref="B531:O531">
    <cfRule type="expression" dxfId="642" priority="1362">
      <formula>AND(OR(M530&gt;0, N530=5), B531="")</formula>
    </cfRule>
  </conditionalFormatting>
  <conditionalFormatting sqref="B561:O561">
    <cfRule type="expression" dxfId="641" priority="1456">
      <formula>AND(OR(M560&gt;0, N560&gt;0), B561=0)</formula>
    </cfRule>
  </conditionalFormatting>
  <conditionalFormatting sqref="B596:O596">
    <cfRule type="expression" dxfId="640" priority="1419">
      <formula>AND(M594&gt;0, B596=0)</formula>
    </cfRule>
  </conditionalFormatting>
  <conditionalFormatting sqref="B598:O598">
    <cfRule type="expression" dxfId="639" priority="1418">
      <formula>AND(M597&gt;0, B598=0)</formula>
    </cfRule>
  </conditionalFormatting>
  <conditionalFormatting sqref="B564:O564">
    <cfRule type="expression" dxfId="638" priority="1415">
      <formula>AND(OR(M563&gt;0, N563&gt;0), B564=0)</formula>
    </cfRule>
  </conditionalFormatting>
  <conditionalFormatting sqref="B572:O572">
    <cfRule type="expression" dxfId="637" priority="1414">
      <formula>AND(OR(M571&gt;0, N571&gt;0), B572=0)</formula>
    </cfRule>
  </conditionalFormatting>
  <conditionalFormatting sqref="B602:O602">
    <cfRule type="expression" dxfId="636" priority="1413">
      <formula>AND(OR(M599&gt;0, N599&gt;0), B602=0)</formula>
    </cfRule>
  </conditionalFormatting>
  <conditionalFormatting sqref="B604:O604">
    <cfRule type="expression" dxfId="635" priority="1412">
      <formula>AND(OR(M603&gt;0, N603&gt;0), B604=0)</formula>
    </cfRule>
  </conditionalFormatting>
  <conditionalFormatting sqref="B606:O606">
    <cfRule type="expression" dxfId="634" priority="1411">
      <formula>AND(OR(M605&gt;0, N605&gt;0), B606=0)</formula>
    </cfRule>
  </conditionalFormatting>
  <conditionalFormatting sqref="B608:O608">
    <cfRule type="expression" dxfId="633" priority="1410">
      <formula>AND(OR(M607&gt;0, N607&gt;0), B608=0)</formula>
    </cfRule>
  </conditionalFormatting>
  <conditionalFormatting sqref="B610:O610">
    <cfRule type="expression" dxfId="632" priority="1409">
      <formula>AND(OR(M609&gt;0, N609&gt;0), B610=0)</formula>
    </cfRule>
  </conditionalFormatting>
  <conditionalFormatting sqref="B612:O612">
    <cfRule type="expression" dxfId="631" priority="1408">
      <formula>AND(OR(M611&gt;0, N611&gt;0), B612=0)</formula>
    </cfRule>
  </conditionalFormatting>
  <conditionalFormatting sqref="B614:O614">
    <cfRule type="expression" dxfId="630" priority="1407">
      <formula>AND(OR(M613&gt;0, N613&gt;0), B614=0)</formula>
    </cfRule>
  </conditionalFormatting>
  <conditionalFormatting sqref="B616:O616">
    <cfRule type="expression" dxfId="629" priority="1406">
      <formula>AND(OR(M615&gt;0, N615&gt;0), B616=0)</formula>
    </cfRule>
  </conditionalFormatting>
  <conditionalFormatting sqref="B619:O619">
    <cfRule type="expression" dxfId="628" priority="1405">
      <formula>AND(OR(M618&gt;0, N618&gt;0), B619=0)</formula>
    </cfRule>
  </conditionalFormatting>
  <conditionalFormatting sqref="B621:O621">
    <cfRule type="expression" dxfId="627" priority="1404">
      <formula>AND(OR(M620&gt;0, N620&gt;0), B621=0)</formula>
    </cfRule>
  </conditionalFormatting>
  <conditionalFormatting sqref="B625:O625">
    <cfRule type="expression" dxfId="626" priority="1403">
      <formula>AND(OR(M624&gt;0, N624&gt;0), B625=0)</formula>
    </cfRule>
  </conditionalFormatting>
  <conditionalFormatting sqref="B627:O627">
    <cfRule type="expression" dxfId="625" priority="1402">
      <formula>AND(OR(M626&gt;0, N626&gt;0), B627=0)</formula>
    </cfRule>
  </conditionalFormatting>
  <conditionalFormatting sqref="B629:O629">
    <cfRule type="expression" dxfId="624" priority="1401">
      <formula>AND(OR(M628&gt;0, N628&gt;0), B629=0)</formula>
    </cfRule>
  </conditionalFormatting>
  <conditionalFormatting sqref="B631:O631">
    <cfRule type="expression" dxfId="623" priority="1400">
      <formula>AND(OR(M630&gt;0, N630&gt;0), B631=0)</formula>
    </cfRule>
  </conditionalFormatting>
  <conditionalFormatting sqref="B633:O633">
    <cfRule type="expression" dxfId="622" priority="1399">
      <formula>AND(OR(M632&gt;0, N632&gt;0), B633=0)</formula>
    </cfRule>
  </conditionalFormatting>
  <conditionalFormatting sqref="B635:O635">
    <cfRule type="expression" dxfId="621" priority="1398">
      <formula>AND(OR(M634&gt;0, N634&gt;0), B635=0)</formula>
    </cfRule>
  </conditionalFormatting>
  <conditionalFormatting sqref="B637:O637">
    <cfRule type="expression" dxfId="620" priority="1397">
      <formula>AND(OR(M636&gt;0, N636&gt;0), B637=0)</formula>
    </cfRule>
  </conditionalFormatting>
  <conditionalFormatting sqref="B639:O639">
    <cfRule type="expression" dxfId="619" priority="1396">
      <formula>AND(OR(M638&gt;0, N638&gt;0), B639=0)</formula>
    </cfRule>
  </conditionalFormatting>
  <conditionalFormatting sqref="B641:O641">
    <cfRule type="expression" dxfId="618" priority="1395">
      <formula>AND(OR(M640&gt;0, N640&gt;0), B641=0)</formula>
    </cfRule>
  </conditionalFormatting>
  <conditionalFormatting sqref="B643:O643">
    <cfRule type="expression" dxfId="617" priority="1394">
      <formula>AND(OR(M642&gt;0, N642&gt;0), B643=0)</formula>
    </cfRule>
  </conditionalFormatting>
  <conditionalFormatting sqref="B646:O646">
    <cfRule type="expression" dxfId="616" priority="1393">
      <formula>AND(OR(M645&gt;0, N645&gt;0), B646=0)</formula>
    </cfRule>
  </conditionalFormatting>
  <conditionalFormatting sqref="B648:O648">
    <cfRule type="expression" dxfId="615" priority="1392">
      <formula>AND(OR(M647&gt;0, N647&gt;0), B648=0)</formula>
    </cfRule>
  </conditionalFormatting>
  <conditionalFormatting sqref="B650:O650">
    <cfRule type="expression" dxfId="614" priority="1391">
      <formula>AND(OR(M649&gt;0, N649&gt;0), B650=0)</formula>
    </cfRule>
  </conditionalFormatting>
  <conditionalFormatting sqref="B652:O652">
    <cfRule type="expression" dxfId="613" priority="1390">
      <formula>AND(OR(M651&gt;0, N651&gt;0), B652=0)</formula>
    </cfRule>
  </conditionalFormatting>
  <conditionalFormatting sqref="B654:O654">
    <cfRule type="expression" dxfId="612" priority="1389">
      <formula>AND(OR(M653&gt;0, N653&gt;0), B654=0)</formula>
    </cfRule>
  </conditionalFormatting>
  <conditionalFormatting sqref="B656:O656">
    <cfRule type="expression" dxfId="611" priority="1388">
      <formula>AND(OR(M655&gt;0, N655&gt;0), B656=0)</formula>
    </cfRule>
  </conditionalFormatting>
  <conditionalFormatting sqref="B658:O658">
    <cfRule type="expression" dxfId="610" priority="1387">
      <formula>AND(OR(M657&gt;0, N657&gt;0), B658=0)</formula>
    </cfRule>
  </conditionalFormatting>
  <conditionalFormatting sqref="B660:O660">
    <cfRule type="expression" dxfId="609" priority="1386">
      <formula>AND(OR(M659&gt;0, N659&gt;0), B660=0)</formula>
    </cfRule>
  </conditionalFormatting>
  <conditionalFormatting sqref="B662:O662">
    <cfRule type="expression" dxfId="608" priority="1385">
      <formula>AND(OR(M661&gt;0, N661&gt;0), B662=0)</formula>
    </cfRule>
  </conditionalFormatting>
  <conditionalFormatting sqref="B664:O664">
    <cfRule type="expression" dxfId="607" priority="1384">
      <formula>AND(OR(M663&gt;0, N663&gt;0), B664=0)</formula>
    </cfRule>
  </conditionalFormatting>
  <conditionalFormatting sqref="B667:O667">
    <cfRule type="expression" dxfId="606" priority="1383">
      <formula>AND(OR(M666&gt;0, N666&gt;0), B667=0)</formula>
    </cfRule>
  </conditionalFormatting>
  <conditionalFormatting sqref="B669:O669">
    <cfRule type="expression" dxfId="605" priority="1382">
      <formula>AND(OR(M668&gt;0, N668&gt;0), B669=0)</formula>
    </cfRule>
  </conditionalFormatting>
  <conditionalFormatting sqref="B673:O673">
    <cfRule type="expression" dxfId="604" priority="1381">
      <formula>AND(OR(M672&gt;0, N672&gt;0), B673=0)</formula>
    </cfRule>
  </conditionalFormatting>
  <conditionalFormatting sqref="B675:O675">
    <cfRule type="expression" dxfId="603" priority="1380">
      <formula>AND(OR(M674&gt;0, N674&gt;0), B675=0)</formula>
    </cfRule>
  </conditionalFormatting>
  <conditionalFormatting sqref="A159:O162">
    <cfRule type="expression" dxfId="602" priority="1378">
      <formula>OR($A$151="Option B", $A$151="Option C")</formula>
    </cfRule>
  </conditionalFormatting>
  <conditionalFormatting sqref="A165:O168">
    <cfRule type="expression" dxfId="601" priority="1377">
      <formula>OR($A$151="Option B", $A$151="Option C")</formula>
    </cfRule>
  </conditionalFormatting>
  <conditionalFormatting sqref="A171:O171 A170:K170 N170:O170 A173:O173 A172:K172 N172:O172 A177:O177 A176:K176 N176:O176 A175:O175 A174:K174 O174">
    <cfRule type="expression" dxfId="600" priority="1376">
      <formula>OR($A$151="Option A", $A$151="Option C")</formula>
    </cfRule>
  </conditionalFormatting>
  <conditionalFormatting sqref="A180:O180 A179:K179 N179:O179">
    <cfRule type="expression" dxfId="599" priority="1375">
      <formula>OR($A$151="Option A", $A$151="Option B")</formula>
    </cfRule>
  </conditionalFormatting>
  <conditionalFormatting sqref="B533:O533">
    <cfRule type="expression" dxfId="598" priority="1361">
      <formula>AND(OR(M532&gt;0, N532=15), B533="")</formula>
    </cfRule>
  </conditionalFormatting>
  <conditionalFormatting sqref="B535:O535">
    <cfRule type="expression" dxfId="597" priority="1348">
      <formula>AND(OR(M534&gt;0, N534=15), B535="")</formula>
    </cfRule>
  </conditionalFormatting>
  <conditionalFormatting sqref="B543:O543">
    <cfRule type="expression" dxfId="596" priority="1345">
      <formula>AND(OR(M542&gt;0, N542=10), B543="")</formula>
    </cfRule>
  </conditionalFormatting>
  <conditionalFormatting sqref="B545:O545">
    <cfRule type="expression" dxfId="595" priority="1344">
      <formula>AND(OR(M544&gt;0, N544=10), B545="")</formula>
    </cfRule>
  </conditionalFormatting>
  <conditionalFormatting sqref="B549:O549">
    <cfRule type="expression" dxfId="594" priority="1343">
      <formula>AND(OR(M548&gt;0, N548=10), B549="")</formula>
    </cfRule>
  </conditionalFormatting>
  <conditionalFormatting sqref="B551:O551">
    <cfRule type="expression" dxfId="593" priority="1342">
      <formula>AND(OR(M550&gt;0, N550=10), B551="")</formula>
    </cfRule>
  </conditionalFormatting>
  <conditionalFormatting sqref="B553:O553">
    <cfRule type="expression" dxfId="592" priority="1340">
      <formula>AND(OR(M552&gt;0, N552=5), B553="")</formula>
    </cfRule>
  </conditionalFormatting>
  <conditionalFormatting sqref="B541:O541">
    <cfRule type="expression" dxfId="591" priority="1331">
      <formula>AND(OR(M540&gt;0, N540=10), B541="")</formula>
    </cfRule>
  </conditionalFormatting>
  <conditionalFormatting sqref="B539:O539">
    <cfRule type="expression" dxfId="590" priority="1330">
      <formula>AND(OR(M538&gt;0, N538=10), B539="")</formula>
    </cfRule>
  </conditionalFormatting>
  <conditionalFormatting sqref="B547:O547">
    <cfRule type="expression" dxfId="589" priority="1329">
      <formula>AND(OR(M546&gt;0, N546=15), B547="")</formula>
    </cfRule>
  </conditionalFormatting>
  <conditionalFormatting sqref="B555:O555">
    <cfRule type="expression" dxfId="588" priority="1328">
      <formula>AND(OR(M554&gt;0, N554=10), B555="")</formula>
    </cfRule>
  </conditionalFormatting>
  <conditionalFormatting sqref="A151:B151">
    <cfRule type="expression" dxfId="587" priority="1327">
      <formula>$A$151=0</formula>
    </cfRule>
  </conditionalFormatting>
  <conditionalFormatting sqref="L4:M4">
    <cfRule type="expression" dxfId="586" priority="806">
      <formula>AND($L4="", $M4="")</formula>
    </cfRule>
    <cfRule type="expression" dxfId="585" priority="1326">
      <formula>AND($L$4="✓", $M$4="✓")</formula>
    </cfRule>
  </conditionalFormatting>
  <conditionalFormatting sqref="L11:M11">
    <cfRule type="expression" dxfId="584" priority="1325">
      <formula>AND($L11&gt;0, $M11&gt;0)</formula>
    </cfRule>
  </conditionalFormatting>
  <conditionalFormatting sqref="L13:N13">
    <cfRule type="expression" dxfId="583" priority="790">
      <formula>AND($L13=0, $M13=0, $N13=0)</formula>
    </cfRule>
    <cfRule type="expression" dxfId="582" priority="1324">
      <formula>OR(AND($L13&gt;0,$M13&gt;0), AND($M13&gt;0,$N13&gt;0), AND($L13&gt;0, $N13&gt;0))</formula>
    </cfRule>
  </conditionalFormatting>
  <conditionalFormatting sqref="L159:M159">
    <cfRule type="expression" dxfId="581" priority="1303">
      <formula>AND($L159&gt;0, $M159&gt;0)</formula>
    </cfRule>
  </conditionalFormatting>
  <conditionalFormatting sqref="L597:M597">
    <cfRule type="expression" dxfId="580" priority="1247">
      <formula>AND($L597&gt;0, $M597&gt;0)</formula>
    </cfRule>
  </conditionalFormatting>
  <conditionalFormatting sqref="L6:M7">
    <cfRule type="expression" dxfId="579" priority="1245">
      <formula>AND($L6="", $M6="")</formula>
    </cfRule>
    <cfRule type="expression" dxfId="578" priority="1246">
      <formula>AND($L$6="✓", $M$6="✓")</formula>
    </cfRule>
  </conditionalFormatting>
  <conditionalFormatting sqref="L165:N165">
    <cfRule type="expression" dxfId="577" priority="1170">
      <formula>OR(AND($L165&gt;0,$M165&gt;0), AND($M165&gt;0,$N165&gt;0), AND($L165&gt;0, $N165&gt;0))</formula>
    </cfRule>
  </conditionalFormatting>
  <conditionalFormatting sqref="L603:N603">
    <cfRule type="expression" dxfId="576" priority="942">
      <formula>OR(AND($L603&gt;0,$M603&gt;0), AND($M603&gt;0,$N603&gt;0), AND($L603&gt;0, $N603&gt;0))</formula>
    </cfRule>
  </conditionalFormatting>
  <conditionalFormatting sqref="L599:N601">
    <cfRule type="expression" dxfId="575" priority="843">
      <formula>OR(AND($L599&gt;0,$M599&gt;0), AND($M599&gt;0,$N599&gt;0), AND($L599&gt;0, $N599&gt;0))</formula>
    </cfRule>
  </conditionalFormatting>
  <conditionalFormatting sqref="L11:M11">
    <cfRule type="expression" dxfId="574" priority="805">
      <formula>AND($L11="", $M11="")</formula>
    </cfRule>
  </conditionalFormatting>
  <conditionalFormatting sqref="L17:M17">
    <cfRule type="expression" dxfId="573" priority="804">
      <formula>AND($L17&gt;0, $M17&gt;0)</formula>
    </cfRule>
  </conditionalFormatting>
  <conditionalFormatting sqref="L17:M17">
    <cfRule type="expression" dxfId="572" priority="803">
      <formula>AND($L17="", $M17="")</formula>
    </cfRule>
  </conditionalFormatting>
  <conditionalFormatting sqref="L19:M19">
    <cfRule type="expression" dxfId="571" priority="802">
      <formula>AND($L19&gt;0, $M19&gt;0)</formula>
    </cfRule>
  </conditionalFormatting>
  <conditionalFormatting sqref="L19:M19">
    <cfRule type="expression" dxfId="570" priority="801">
      <formula>AND($L19="", $M19="")</formula>
    </cfRule>
  </conditionalFormatting>
  <conditionalFormatting sqref="L21:M21">
    <cfRule type="expression" dxfId="569" priority="800">
      <formula>AND($L21&gt;0, $M21&gt;0)</formula>
    </cfRule>
  </conditionalFormatting>
  <conditionalFormatting sqref="L21:M21">
    <cfRule type="expression" dxfId="568" priority="799">
      <formula>AND($L21="", $M21="")</formula>
    </cfRule>
  </conditionalFormatting>
  <conditionalFormatting sqref="L23:M23">
    <cfRule type="expression" dxfId="567" priority="798">
      <formula>AND($L23&gt;0, $M23&gt;0)</formula>
    </cfRule>
  </conditionalFormatting>
  <conditionalFormatting sqref="L23:M23">
    <cfRule type="expression" dxfId="566" priority="797">
      <formula>AND($L23="", $M23="")</formula>
    </cfRule>
  </conditionalFormatting>
  <conditionalFormatting sqref="L37:M37">
    <cfRule type="expression" dxfId="565" priority="796">
      <formula>AND($L37&gt;0, $M37&gt;0)</formula>
    </cfRule>
  </conditionalFormatting>
  <conditionalFormatting sqref="L37:M37">
    <cfRule type="expression" dxfId="564" priority="795">
      <formula>AND($L37="", $M37="")</formula>
    </cfRule>
  </conditionalFormatting>
  <conditionalFormatting sqref="L39:M39">
    <cfRule type="expression" dxfId="563" priority="794">
      <formula>AND($L39&gt;0, $M39&gt;0)</formula>
    </cfRule>
  </conditionalFormatting>
  <conditionalFormatting sqref="L39:M39">
    <cfRule type="expression" dxfId="562" priority="793">
      <formula>AND($L39="", $M39="")</formula>
    </cfRule>
  </conditionalFormatting>
  <conditionalFormatting sqref="L41:M41">
    <cfRule type="expression" dxfId="561" priority="792">
      <formula>AND($L41&gt;0, $M41&gt;0)</formula>
    </cfRule>
  </conditionalFormatting>
  <conditionalFormatting sqref="L41:M41">
    <cfRule type="expression" dxfId="560" priority="791">
      <formula>AND($L41="", $M41="")</formula>
    </cfRule>
  </conditionalFormatting>
  <conditionalFormatting sqref="L25:N25">
    <cfRule type="expression" dxfId="559" priority="788">
      <formula>AND($L25=0, $M25=0, $N25=0)</formula>
    </cfRule>
    <cfRule type="expression" dxfId="558" priority="789">
      <formula>OR(AND($L25&gt;0,$M25&gt;0), AND($M25&gt;0,$N25&gt;0), AND($L25&gt;0, $N25&gt;0))</formula>
    </cfRule>
  </conditionalFormatting>
  <conditionalFormatting sqref="L29:N29">
    <cfRule type="expression" dxfId="557" priority="786">
      <formula>AND($L29=0, $M29=0, $N29=0)</formula>
    </cfRule>
    <cfRule type="expression" dxfId="556" priority="787">
      <formula>OR(AND($L29&gt;0,$M29&gt;0), AND($M29&gt;0,$N29&gt;0), AND($L29&gt;0, $N29&gt;0))</formula>
    </cfRule>
  </conditionalFormatting>
  <conditionalFormatting sqref="L31:N31">
    <cfRule type="expression" dxfId="555" priority="784">
      <formula>AND($L31=0, $M31=0, $N31=0)</formula>
    </cfRule>
    <cfRule type="expression" dxfId="554" priority="785">
      <formula>OR(AND($L31&gt;0,$M31&gt;0), AND($M31&gt;0,$N31&gt;0), AND($L31&gt;0, $N31&gt;0))</formula>
    </cfRule>
  </conditionalFormatting>
  <conditionalFormatting sqref="L33:N33">
    <cfRule type="expression" dxfId="553" priority="782">
      <formula>AND($L33=0, $M33=0, $N33=0)</formula>
    </cfRule>
    <cfRule type="expression" dxfId="552" priority="783">
      <formula>OR(AND($L33&gt;0,$M33&gt;0), AND($M33&gt;0,$N33&gt;0), AND($L33&gt;0, $N33&gt;0))</formula>
    </cfRule>
  </conditionalFormatting>
  <conditionalFormatting sqref="L35:N35">
    <cfRule type="expression" dxfId="551" priority="780">
      <formula>AND($L35=0, $M35=0, $N35=0)</formula>
    </cfRule>
    <cfRule type="expression" dxfId="550" priority="781">
      <formula>OR(AND($L35&gt;0,$M35&gt;0), AND($M35&gt;0,$N35&gt;0), AND($L35&gt;0, $N35&gt;0))</formula>
    </cfRule>
  </conditionalFormatting>
  <conditionalFormatting sqref="L43:N43">
    <cfRule type="expression" dxfId="549" priority="778">
      <formula>AND($L43=0, $M43=0, $N43=0)</formula>
    </cfRule>
    <cfRule type="expression" dxfId="548" priority="779">
      <formula>OR(AND($L43&gt;0,$M43&gt;0), AND($M43&gt;0,$N43&gt;0), AND($L43&gt;0, $N43&gt;0))</formula>
    </cfRule>
  </conditionalFormatting>
  <conditionalFormatting sqref="L59:M59">
    <cfRule type="expression" dxfId="547" priority="776">
      <formula>AND($L59="", $M59="", $F$57&gt;0)</formula>
    </cfRule>
    <cfRule type="expression" dxfId="546" priority="777">
      <formula>AND($L59="✓", $M59="✓")</formula>
    </cfRule>
  </conditionalFormatting>
  <conditionalFormatting sqref="L61:M62">
    <cfRule type="expression" dxfId="545" priority="774">
      <formula>AND($L61="", $M61="", $F$57&gt;0)</formula>
    </cfRule>
    <cfRule type="expression" dxfId="544" priority="775">
      <formula>AND($L61="✓", $M61="✓")</formula>
    </cfRule>
  </conditionalFormatting>
  <conditionalFormatting sqref="L68:N68">
    <cfRule type="expression" dxfId="543" priority="772">
      <formula>AND($L68=0, $M68=0, $N68=0, $F$57&gt;0)</formula>
    </cfRule>
    <cfRule type="expression" dxfId="542" priority="773">
      <formula>OR(AND($L68&gt;0,$M68&gt;0), AND($M68&gt;0,$N68&gt;0), AND($L68&gt;0, $N68&gt;0))</formula>
    </cfRule>
  </conditionalFormatting>
  <conditionalFormatting sqref="L117:N117">
    <cfRule type="expression" dxfId="541" priority="743">
      <formula>OR(AND($L117&gt;0,$M117&gt;0), AND($M117&gt;0,$N117&gt;0), AND($L117&gt;0, $N117&gt;0))</formula>
    </cfRule>
  </conditionalFormatting>
  <conditionalFormatting sqref="L119:N119">
    <cfRule type="expression" dxfId="540" priority="739">
      <formula>OR(AND($L119&gt;0,$M119&gt;0), AND($M119&gt;0,$N119&gt;0), AND($L119&gt;0, $N119&gt;0))</formula>
    </cfRule>
  </conditionalFormatting>
  <conditionalFormatting sqref="L121:N121">
    <cfRule type="expression" dxfId="539" priority="737">
      <formula>OR(AND($L121&gt;0,$M121&gt;0), AND($M121&gt;0,$N121&gt;0), AND($L121&gt;0, $N121&gt;0))</formula>
    </cfRule>
  </conditionalFormatting>
  <conditionalFormatting sqref="L125:N125">
    <cfRule type="expression" dxfId="538" priority="735">
      <formula>OR(AND($L125&gt;0,$M125&gt;0), AND($M125&gt;0,$N125&gt;0), AND($L125&gt;0, $N125&gt;0))</formula>
    </cfRule>
  </conditionalFormatting>
  <conditionalFormatting sqref="L127:N127">
    <cfRule type="expression" dxfId="537" priority="733">
      <formula>OR(AND($L127&gt;0,$M127&gt;0), AND($M127&gt;0,$N127&gt;0), AND($L127&gt;0, $N127&gt;0))</formula>
    </cfRule>
  </conditionalFormatting>
  <conditionalFormatting sqref="L135:N135">
    <cfRule type="expression" dxfId="536" priority="731">
      <formula>OR(AND($L135&gt;0,$M135&gt;0), AND($M135&gt;0,$N135&gt;0), AND($L135&gt;0, $N135&gt;0))</formula>
    </cfRule>
  </conditionalFormatting>
  <conditionalFormatting sqref="L138:N138">
    <cfRule type="expression" dxfId="535" priority="729">
      <formula>OR(AND($L138&gt;0,$M138&gt;0), AND($M138&gt;0,$N138&gt;0), AND($L138&gt;0, $N138&gt;0))</formula>
    </cfRule>
  </conditionalFormatting>
  <conditionalFormatting sqref="L140:N140">
    <cfRule type="expression" dxfId="534" priority="727">
      <formula>OR(AND($L140&gt;0,$M140&gt;0), AND($M140&gt;0,$N140&gt;0), AND($L140&gt;0, $N140&gt;0))</formula>
    </cfRule>
  </conditionalFormatting>
  <conditionalFormatting sqref="L142:N142">
    <cfRule type="expression" dxfId="533" priority="725">
      <formula>OR(AND($L142&gt;0,$M142&gt;0), AND($M142&gt;0,$N142&gt;0), AND($L142&gt;0, $N142&gt;0))</formula>
    </cfRule>
  </conditionalFormatting>
  <conditionalFormatting sqref="L131:M131">
    <cfRule type="expression" dxfId="532" priority="723">
      <formula>AND($L131&gt;0, $M131&gt;0)</formula>
    </cfRule>
  </conditionalFormatting>
  <conditionalFormatting sqref="L144:N144">
    <cfRule type="expression" dxfId="531" priority="721">
      <formula>OR(AND($L144&gt;0,$M144&gt;0), AND($M144&gt;0,$N144&gt;0), AND($L144&gt;0, $N144&gt;0))</formula>
    </cfRule>
  </conditionalFormatting>
  <conditionalFormatting sqref="L185:N185">
    <cfRule type="expression" dxfId="530" priority="719">
      <formula>OR(AND($L185&gt;0,$M185&gt;0), AND($M185&gt;0,$N185&gt;0), AND($L185&gt;0, $N185&gt;0))</formula>
    </cfRule>
  </conditionalFormatting>
  <conditionalFormatting sqref="L189:N189">
    <cfRule type="expression" dxfId="529" priority="717">
      <formula>OR(AND($L189&gt;0,$M189&gt;0), AND($M189&gt;0,$N189&gt;0), AND($L189&gt;0, $N189&gt;0))</formula>
    </cfRule>
  </conditionalFormatting>
  <conditionalFormatting sqref="L193:N193">
    <cfRule type="expression" dxfId="528" priority="715">
      <formula>OR(AND($L193&gt;0,$M193&gt;0), AND($M193&gt;0,$N193&gt;0), AND($L193&gt;0, $N193&gt;0))</formula>
    </cfRule>
  </conditionalFormatting>
  <conditionalFormatting sqref="L167:N167">
    <cfRule type="expression" dxfId="527" priority="711">
      <formula>OR(AND($L167&gt;0,$M167&gt;0), AND($M167&gt;0,$N167&gt;0), AND($L167&gt;0, $N167&gt;0))</formula>
    </cfRule>
  </conditionalFormatting>
  <conditionalFormatting sqref="L161:M161">
    <cfRule type="expression" dxfId="526" priority="700">
      <formula>AND($L161&gt;0, $M161&gt;0)</formula>
    </cfRule>
  </conditionalFormatting>
  <conditionalFormatting sqref="L167:N167">
    <cfRule type="expression" dxfId="525" priority="697">
      <formula>OR(AND($L167&gt;0,$M167&gt;0), AND($M167&gt;0,$N167&gt;0), AND($L167&gt;0, $N167&gt;0))</formula>
    </cfRule>
  </conditionalFormatting>
  <conditionalFormatting sqref="L170:M170">
    <cfRule type="expression" dxfId="524" priority="695">
      <formula>OR($A$151="Option A", $A$151="Option C")</formula>
    </cfRule>
  </conditionalFormatting>
  <conditionalFormatting sqref="L170:M170">
    <cfRule type="expression" dxfId="523" priority="694">
      <formula>AND($L170&gt;0, $M170&gt;0)</formula>
    </cfRule>
  </conditionalFormatting>
  <conditionalFormatting sqref="L172:M172">
    <cfRule type="expression" dxfId="522" priority="692">
      <formula>OR($A$151="Option A", $A$151="Option C")</formula>
    </cfRule>
  </conditionalFormatting>
  <conditionalFormatting sqref="L172:M172">
    <cfRule type="expression" dxfId="521" priority="691">
      <formula>AND($L172&gt;0, $M172&gt;0)</formula>
    </cfRule>
  </conditionalFormatting>
  <conditionalFormatting sqref="L176:M176">
    <cfRule type="expression" dxfId="520" priority="689">
      <formula>OR($A$151="Option A", $A$151="Option C")</formula>
    </cfRule>
  </conditionalFormatting>
  <conditionalFormatting sqref="L176:M176">
    <cfRule type="expression" dxfId="519" priority="688">
      <formula>AND($L176&gt;0, $M176&gt;0)</formula>
    </cfRule>
  </conditionalFormatting>
  <conditionalFormatting sqref="L174:N174">
    <cfRule type="expression" dxfId="518" priority="686">
      <formula>OR($A$151="Option A", $A$151="Option C")</formula>
    </cfRule>
  </conditionalFormatting>
  <conditionalFormatting sqref="L174:N174">
    <cfRule type="expression" dxfId="517" priority="685">
      <formula>OR(AND($L174&gt;0,$M174&gt;0), AND($M174&gt;0,$N174&gt;0), AND($L174&gt;0, $N174&gt;0))</formula>
    </cfRule>
  </conditionalFormatting>
  <conditionalFormatting sqref="L179:M179">
    <cfRule type="expression" dxfId="516" priority="683">
      <formula>OR($A$151="Option A", $A$151="Option B")</formula>
    </cfRule>
  </conditionalFormatting>
  <conditionalFormatting sqref="L179:M179">
    <cfRule type="expression" dxfId="515" priority="682">
      <formula>AND($L179&gt;0, $M179&gt;0)</formula>
    </cfRule>
  </conditionalFormatting>
  <conditionalFormatting sqref="L209:M209">
    <cfRule type="expression" dxfId="514" priority="679">
      <formula>AND($L209&gt;0, $M209&gt;0)</formula>
    </cfRule>
  </conditionalFormatting>
  <conditionalFormatting sqref="L211:N211">
    <cfRule type="expression" dxfId="513" priority="677">
      <formula>OR(AND($L211&gt;0,$M211&gt;0), AND($M211&gt;0,$N211&gt;0), AND($L211&gt;0, $N211&gt;0))</formula>
    </cfRule>
  </conditionalFormatting>
  <conditionalFormatting sqref="L213:N213">
    <cfRule type="expression" dxfId="512" priority="675">
      <formula>OR(AND($L213&gt;0,$M213&gt;0), AND($M213&gt;0,$N213&gt;0), AND($L213&gt;0, $N213&gt;0))</formula>
    </cfRule>
  </conditionalFormatting>
  <conditionalFormatting sqref="L215:N215">
    <cfRule type="expression" dxfId="511" priority="673">
      <formula>OR(AND($L215&gt;0,$M215&gt;0), AND($M215&gt;0,$N215&gt;0), AND($L215&gt;0, $N215&gt;0))</formula>
    </cfRule>
  </conditionalFormatting>
  <conditionalFormatting sqref="L217:N217">
    <cfRule type="expression" dxfId="510" priority="671">
      <formula>OR(AND($L217&gt;0,$M217&gt;0), AND($M217&gt;0,$N217&gt;0), AND($L217&gt;0, $N217&gt;0))</formula>
    </cfRule>
  </conditionalFormatting>
  <conditionalFormatting sqref="L223:N223">
    <cfRule type="expression" dxfId="509" priority="669">
      <formula>OR(AND($L223&gt;0,$M223&gt;0), AND($M223&gt;0,$N223&gt;0), AND($L223&gt;0, $N223&gt;0))</formula>
    </cfRule>
  </conditionalFormatting>
  <conditionalFormatting sqref="L225:N225">
    <cfRule type="expression" dxfId="508" priority="667">
      <formula>OR(AND($L225&gt;0,$M225&gt;0), AND($M225&gt;0,$N225&gt;0), AND($L225&gt;0, $N225&gt;0))</formula>
    </cfRule>
  </conditionalFormatting>
  <conditionalFormatting sqref="L229:N229">
    <cfRule type="expression" dxfId="507" priority="665">
      <formula>OR(AND($L229&gt;0,$M229&gt;0), AND($M229&gt;0,$N229&gt;0), AND($L229&gt;0, $N229&gt;0))</formula>
    </cfRule>
  </conditionalFormatting>
  <conditionalFormatting sqref="L231:N231">
    <cfRule type="expression" dxfId="506" priority="663">
      <formula>OR(AND($L231&gt;0,$M231&gt;0), AND($M231&gt;0,$N231&gt;0), AND($L231&gt;0, $N231&gt;0))</formula>
    </cfRule>
  </conditionalFormatting>
  <conditionalFormatting sqref="L233:N233">
    <cfRule type="expression" dxfId="505" priority="661">
      <formula>OR(AND($L233&gt;0,$M233&gt;0), AND($M233&gt;0,$N233&gt;0), AND($L233&gt;0, $N233&gt;0))</formula>
    </cfRule>
  </conditionalFormatting>
  <conditionalFormatting sqref="L235:N235">
    <cfRule type="expression" dxfId="504" priority="659">
      <formula>OR(AND($L235&gt;0,$M235&gt;0), AND($M235&gt;0,$N235&gt;0), AND($L235&gt;0, $N235&gt;0))</formula>
    </cfRule>
  </conditionalFormatting>
  <conditionalFormatting sqref="L237:N237">
    <cfRule type="expression" dxfId="503" priority="657">
      <formula>OR(AND($L237&gt;0,$M237&gt;0), AND($M237&gt;0,$N237&gt;0), AND($L237&gt;0, $N237&gt;0))</formula>
    </cfRule>
  </conditionalFormatting>
  <conditionalFormatting sqref="L241:N241">
    <cfRule type="expression" dxfId="502" priority="655">
      <formula>OR(AND($L241&gt;0,$M241&gt;0), AND($M241&gt;0,$N241&gt;0), AND($L241&gt;0, $N241&gt;0))</formula>
    </cfRule>
  </conditionalFormatting>
  <conditionalFormatting sqref="L243:N243">
    <cfRule type="expression" dxfId="501" priority="653">
      <formula>OR(AND($L243&gt;0,$M243&gt;0), AND($M243&gt;0,$N243&gt;0), AND($L243&gt;0, $N243&gt;0))</formula>
    </cfRule>
  </conditionalFormatting>
  <conditionalFormatting sqref="L245:N245">
    <cfRule type="expression" dxfId="500" priority="651">
      <formula>OR(AND($L245&gt;0,$M245&gt;0), AND($M245&gt;0,$N245&gt;0), AND($L245&gt;0, $N245&gt;0))</formula>
    </cfRule>
  </conditionalFormatting>
  <conditionalFormatting sqref="L249:N249">
    <cfRule type="expression" dxfId="499" priority="649">
      <formula>OR(AND($L249&gt;0,$M249&gt;0), AND($M249&gt;0,$N249&gt;0), AND($L249&gt;0, $N249&gt;0))</formula>
    </cfRule>
  </conditionalFormatting>
  <conditionalFormatting sqref="L253:N253">
    <cfRule type="expression" dxfId="498" priority="647">
      <formula>OR(AND($L253&gt;0,$M253&gt;0), AND($M253&gt;0,$N253&gt;0), AND($L253&gt;0, $N253&gt;0))</formula>
    </cfRule>
  </conditionalFormatting>
  <conditionalFormatting sqref="L183:M183">
    <cfRule type="expression" dxfId="497" priority="623">
      <formula>AND($L183&gt;0, $M183&gt;0)</formula>
    </cfRule>
  </conditionalFormatting>
  <conditionalFormatting sqref="L221:M221">
    <cfRule type="expression" dxfId="496" priority="621">
      <formula>AND($L221&gt;0, $M221&gt;0)</formula>
    </cfRule>
  </conditionalFormatting>
  <conditionalFormatting sqref="L239:M239">
    <cfRule type="expression" dxfId="495" priority="619">
      <formula>AND($L239&gt;0, $M239&gt;0)</formula>
    </cfRule>
  </conditionalFormatting>
  <conditionalFormatting sqref="L255:M255">
    <cfRule type="expression" dxfId="494" priority="615">
      <formula>AND($L255&gt;0, $M255&gt;0)</formula>
    </cfRule>
  </conditionalFormatting>
  <conditionalFormatting sqref="L247:M247">
    <cfRule type="expression" dxfId="493" priority="613">
      <formula>AND($L247&gt;0, $M247&gt;0)</formula>
    </cfRule>
  </conditionalFormatting>
  <conditionalFormatting sqref="L271:N271">
    <cfRule type="expression" dxfId="492" priority="611">
      <formula>OR(AND($L271&gt;0,$M271&gt;0), AND($M271&gt;0,$N271&gt;0), AND($L271&gt;0, $N271&gt;0))</formula>
    </cfRule>
  </conditionalFormatting>
  <conditionalFormatting sqref="L273:M273">
    <cfRule type="expression" dxfId="491" priority="609">
      <formula>AND($L273&gt;0, $M273&gt;0)</formula>
    </cfRule>
  </conditionalFormatting>
  <conditionalFormatting sqref="L277:N277">
    <cfRule type="expression" dxfId="490" priority="607">
      <formula>OR(AND($L277&gt;0,$M277&gt;0), AND($M277&gt;0,$N277&gt;0), AND($L277&gt;0, $N277&gt;0))</formula>
    </cfRule>
  </conditionalFormatting>
  <conditionalFormatting sqref="L279:N279">
    <cfRule type="expression" dxfId="489" priority="605">
      <formula>OR(AND($L279&gt;0,$M279&gt;0), AND($M279&gt;0,$N279&gt;0), AND($L279&gt;0, $N279&gt;0))</formula>
    </cfRule>
  </conditionalFormatting>
  <conditionalFormatting sqref="L281:N281">
    <cfRule type="expression" dxfId="488" priority="603">
      <formula>OR(AND($L281&gt;0,$M281&gt;0), AND($M281&gt;0,$N281&gt;0), AND($L281&gt;0, $N281&gt;0))</formula>
    </cfRule>
  </conditionalFormatting>
  <conditionalFormatting sqref="L283:N283">
    <cfRule type="expression" dxfId="487" priority="601">
      <formula>OR(AND($L283&gt;0,$M283&gt;0), AND($M283&gt;0,$N283&gt;0), AND($L283&gt;0, $N283&gt;0))</formula>
    </cfRule>
  </conditionalFormatting>
  <conditionalFormatting sqref="L285:N285">
    <cfRule type="expression" dxfId="486" priority="599">
      <formula>OR(AND($L285&gt;0,$M285&gt;0), AND($M285&gt;0,$N285&gt;0), AND($L285&gt;0, $N285&gt;0))</formula>
    </cfRule>
  </conditionalFormatting>
  <conditionalFormatting sqref="L287:N287">
    <cfRule type="expression" dxfId="485" priority="597">
      <formula>OR(AND($L287&gt;0,$M287&gt;0), AND($M287&gt;0,$N287&gt;0), AND($L287&gt;0, $N287&gt;0))</formula>
    </cfRule>
  </conditionalFormatting>
  <conditionalFormatting sqref="L291:N291">
    <cfRule type="expression" dxfId="484" priority="595">
      <formula>OR(AND($L291&gt;0,$M291&gt;0), AND($M291&gt;0,$N291&gt;0), AND($L291&gt;0, $N291&gt;0))</formula>
    </cfRule>
  </conditionalFormatting>
  <conditionalFormatting sqref="L293:N293">
    <cfRule type="expression" dxfId="483" priority="593">
      <formula>OR(AND($L293&gt;0,$M293&gt;0), AND($M293&gt;0,$N293&gt;0), AND($L293&gt;0, $N293&gt;0))</formula>
    </cfRule>
  </conditionalFormatting>
  <conditionalFormatting sqref="L300:N300">
    <cfRule type="expression" dxfId="482" priority="591">
      <formula>OR(AND($L300&gt;0,$M300&gt;0), AND($M300&gt;0,$N300&gt;0), AND($L300&gt;0, $N300&gt;0))</formula>
    </cfRule>
  </conditionalFormatting>
  <conditionalFormatting sqref="L302:N302">
    <cfRule type="expression" dxfId="481" priority="589">
      <formula>OR(AND($L302&gt;0,$M302&gt;0), AND($M302&gt;0,$N302&gt;0), AND($L302&gt;0, $N302&gt;0))</formula>
    </cfRule>
  </conditionalFormatting>
  <conditionalFormatting sqref="L306:N306">
    <cfRule type="expression" dxfId="480" priority="587">
      <formula>OR(AND($L306&gt;0,$M306&gt;0), AND($M306&gt;0,$N306&gt;0), AND($L306&gt;0, $N306&gt;0))</formula>
    </cfRule>
  </conditionalFormatting>
  <conditionalFormatting sqref="L308:N308">
    <cfRule type="expression" dxfId="479" priority="585">
      <formula>OR(AND($L308&gt;0,$M308&gt;0), AND($M308&gt;0,$N308&gt;0), AND($L308&gt;0, $N308&gt;0))</formula>
    </cfRule>
  </conditionalFormatting>
  <conditionalFormatting sqref="L314:N314">
    <cfRule type="expression" dxfId="478" priority="583">
      <formula>OR(AND($L314&gt;0,$M314&gt;0), AND($M314&gt;0,$N314&gt;0), AND($L314&gt;0, $N314&gt;0))</formula>
    </cfRule>
  </conditionalFormatting>
  <conditionalFormatting sqref="L320:N320">
    <cfRule type="expression" dxfId="477" priority="581">
      <formula>OR(AND($L320&gt;0,$M320&gt;0), AND($M320&gt;0,$N320&gt;0), AND($L320&gt;0, $N320&gt;0))</formula>
    </cfRule>
  </conditionalFormatting>
  <conditionalFormatting sqref="L324:N324">
    <cfRule type="expression" dxfId="476" priority="579">
      <formula>OR(AND($L324&gt;0,$M324&gt;0), AND($M324&gt;0,$N324&gt;0), AND($L324&gt;0, $N324&gt;0))</formula>
    </cfRule>
  </conditionalFormatting>
  <conditionalFormatting sqref="L334:N334">
    <cfRule type="expression" dxfId="475" priority="577">
      <formula>OR(AND($L334&gt;0,$M334&gt;0), AND($M334&gt;0,$N334&gt;0), AND($L334&gt;0, $N334&gt;0))</formula>
    </cfRule>
  </conditionalFormatting>
  <conditionalFormatting sqref="L344:N344">
    <cfRule type="expression" dxfId="474" priority="575">
      <formula>OR(AND($L344&gt;0,$M344&gt;0), AND($M344&gt;0,$N344&gt;0), AND($L344&gt;0, $N344&gt;0))</formula>
    </cfRule>
  </conditionalFormatting>
  <conditionalFormatting sqref="L289:M289">
    <cfRule type="expression" dxfId="473" priority="573">
      <formula>AND($L289&gt;0, $M289&gt;0)</formula>
    </cfRule>
  </conditionalFormatting>
  <conditionalFormatting sqref="L298:M298">
    <cfRule type="expression" dxfId="472" priority="571">
      <formula>AND($L298&gt;0, $M298&gt;0)</formula>
    </cfRule>
  </conditionalFormatting>
  <conditionalFormatting sqref="L310:M310">
    <cfRule type="expression" dxfId="471" priority="569">
      <formula>AND($L310&gt;0, $M310&gt;0)</formula>
    </cfRule>
  </conditionalFormatting>
  <conditionalFormatting sqref="L312:M312">
    <cfRule type="expression" dxfId="470" priority="567">
      <formula>AND($L312&gt;0, $M312&gt;0)</formula>
    </cfRule>
  </conditionalFormatting>
  <conditionalFormatting sqref="L316:M316">
    <cfRule type="expression" dxfId="469" priority="565">
      <formula>AND($L316&gt;0, $M316&gt;0)</formula>
    </cfRule>
  </conditionalFormatting>
  <conditionalFormatting sqref="L318:M318">
    <cfRule type="expression" dxfId="468" priority="563">
      <formula>AND($L318&gt;0, $M318&gt;0)</formula>
    </cfRule>
  </conditionalFormatting>
  <conditionalFormatting sqref="L322:M322">
    <cfRule type="expression" dxfId="467" priority="561">
      <formula>AND($L322&gt;0, $M322&gt;0)</formula>
    </cfRule>
  </conditionalFormatting>
  <conditionalFormatting sqref="L326:M326">
    <cfRule type="expression" dxfId="466" priority="559">
      <formula>AND($L326&gt;0, $M326&gt;0)</formula>
    </cfRule>
  </conditionalFormatting>
  <conditionalFormatting sqref="L330:M330">
    <cfRule type="expression" dxfId="465" priority="557">
      <formula>AND($L330&gt;0, $M330&gt;0)</formula>
    </cfRule>
  </conditionalFormatting>
  <conditionalFormatting sqref="L332:M332">
    <cfRule type="expression" dxfId="464" priority="555">
      <formula>AND($L332&gt;0, $M332&gt;0)</formula>
    </cfRule>
  </conditionalFormatting>
  <conditionalFormatting sqref="L336:M336">
    <cfRule type="expression" dxfId="463" priority="553">
      <formula>AND($L336&gt;0, $M336&gt;0)</formula>
    </cfRule>
  </conditionalFormatting>
  <conditionalFormatting sqref="L340:M340">
    <cfRule type="expression" dxfId="462" priority="551">
      <formula>AND($L340&gt;0, $M340&gt;0)</formula>
    </cfRule>
  </conditionalFormatting>
  <conditionalFormatting sqref="L342:M342">
    <cfRule type="expression" dxfId="461" priority="549">
      <formula>AND($L342&gt;0, $M342&gt;0)</formula>
    </cfRule>
  </conditionalFormatting>
  <conditionalFormatting sqref="L346:M346">
    <cfRule type="expression" dxfId="460" priority="547">
      <formula>AND($L346&gt;0, $M346&gt;0)</formula>
    </cfRule>
  </conditionalFormatting>
  <conditionalFormatting sqref="L350:M350">
    <cfRule type="expression" dxfId="459" priority="545">
      <formula>AND($L350&gt;0, $M350&gt;0)</formula>
    </cfRule>
  </conditionalFormatting>
  <conditionalFormatting sqref="L367:M367">
    <cfRule type="expression" dxfId="458" priority="541">
      <formula>AND($L367&gt;0, $M367&gt;0)</formula>
    </cfRule>
  </conditionalFormatting>
  <conditionalFormatting sqref="L371:M371">
    <cfRule type="expression" dxfId="457" priority="539">
      <formula>AND($L371&gt;0, $M371&gt;0)</formula>
    </cfRule>
  </conditionalFormatting>
  <conditionalFormatting sqref="L373:M373">
    <cfRule type="expression" dxfId="456" priority="537">
      <formula>AND($L373&gt;0, $M373&gt;0)</formula>
    </cfRule>
  </conditionalFormatting>
  <conditionalFormatting sqref="L375:M375">
    <cfRule type="expression" dxfId="455" priority="535">
      <formula>AND($L375&gt;0, $M375&gt;0)</formula>
    </cfRule>
  </conditionalFormatting>
  <conditionalFormatting sqref="L377:M377">
    <cfRule type="expression" dxfId="454" priority="533">
      <formula>AND($L377&gt;0, $M377&gt;0)</formula>
    </cfRule>
  </conditionalFormatting>
  <conditionalFormatting sqref="L422:M422">
    <cfRule type="expression" dxfId="453" priority="531">
      <formula>AND($L422&gt;0, $M422&gt;0)</formula>
    </cfRule>
  </conditionalFormatting>
  <conditionalFormatting sqref="L424:M424">
    <cfRule type="expression" dxfId="452" priority="529">
      <formula>AND($L424&gt;0, $M424&gt;0)</formula>
    </cfRule>
  </conditionalFormatting>
  <conditionalFormatting sqref="L428:M428">
    <cfRule type="expression" dxfId="451" priority="527">
      <formula>AND($L428&gt;0, $M428&gt;0)</formula>
    </cfRule>
  </conditionalFormatting>
  <conditionalFormatting sqref="L432:M432">
    <cfRule type="expression" dxfId="450" priority="525">
      <formula>AND($L432&gt;0, $M432&gt;0)</formula>
    </cfRule>
  </conditionalFormatting>
  <conditionalFormatting sqref="L443:M443">
    <cfRule type="expression" dxfId="449" priority="523">
      <formula>AND($L443&gt;0, $M443&gt;0)</formula>
    </cfRule>
  </conditionalFormatting>
  <conditionalFormatting sqref="L369:N369">
    <cfRule type="expression" dxfId="448" priority="521">
      <formula>OR(AND($L369&gt;0,$M369&gt;0), AND($M369&gt;0,$N369&gt;0), AND($L369&gt;0, $N369&gt;0))</formula>
    </cfRule>
  </conditionalFormatting>
  <conditionalFormatting sqref="L459:M459">
    <cfRule type="expression" dxfId="447" priority="479">
      <formula>AND($L459&gt;0, $M459&gt;0)</formula>
    </cfRule>
  </conditionalFormatting>
  <conditionalFormatting sqref="L461:M461">
    <cfRule type="expression" dxfId="446" priority="477">
      <formula>AND($L461&gt;0, $M461&gt;0)</formula>
    </cfRule>
  </conditionalFormatting>
  <conditionalFormatting sqref="L471:M471">
    <cfRule type="expression" dxfId="445" priority="475">
      <formula>AND($L471&gt;0, $M471&gt;0)</formula>
    </cfRule>
  </conditionalFormatting>
  <conditionalFormatting sqref="L488:M488">
    <cfRule type="expression" dxfId="444" priority="473">
      <formula>AND($L488&gt;0, $M488&gt;0)</formula>
    </cfRule>
  </conditionalFormatting>
  <conditionalFormatting sqref="L491:M491">
    <cfRule type="expression" dxfId="443" priority="471">
      <formula>AND($L491&gt;0, $M491&gt;0)</formula>
    </cfRule>
  </conditionalFormatting>
  <conditionalFormatting sqref="L495:M495">
    <cfRule type="expression" dxfId="442" priority="469">
      <formula>AND($L495&gt;0, $M495&gt;0)</formula>
    </cfRule>
  </conditionalFormatting>
  <conditionalFormatting sqref="L497:M497">
    <cfRule type="expression" dxfId="441" priority="467">
      <formula>AND($L497&gt;0, $M497&gt;0)</formula>
    </cfRule>
  </conditionalFormatting>
  <conditionalFormatting sqref="L501:M501">
    <cfRule type="expression" dxfId="440" priority="465">
      <formula>AND($L501&gt;0, $M501&gt;0)</formula>
    </cfRule>
  </conditionalFormatting>
  <conditionalFormatting sqref="L505:M505">
    <cfRule type="expression" dxfId="439" priority="463">
      <formula>AND($L505&gt;0, $M505&gt;0)</formula>
    </cfRule>
  </conditionalFormatting>
  <conditionalFormatting sqref="L509:M509">
    <cfRule type="expression" dxfId="438" priority="461">
      <formula>AND($L509&gt;0, $M509&gt;0)</formula>
    </cfRule>
  </conditionalFormatting>
  <conditionalFormatting sqref="L511:M511">
    <cfRule type="expression" dxfId="437" priority="459">
      <formula>AND($L511&gt;0, $M511&gt;0)</formula>
    </cfRule>
  </conditionalFormatting>
  <conditionalFormatting sqref="L515:M515">
    <cfRule type="expression" dxfId="436" priority="457">
      <formula>AND($L515&gt;0, $M515&gt;0)</formula>
    </cfRule>
  </conditionalFormatting>
  <conditionalFormatting sqref="L517:M517">
    <cfRule type="expression" dxfId="435" priority="455">
      <formula>AND($L517&gt;0, $M517&gt;0)</formula>
    </cfRule>
  </conditionalFormatting>
  <conditionalFormatting sqref="L521:M521">
    <cfRule type="expression" dxfId="434" priority="453">
      <formula>AND($L521&gt;0, $M521&gt;0)</formula>
    </cfRule>
  </conditionalFormatting>
  <conditionalFormatting sqref="L558:M558">
    <cfRule type="expression" dxfId="433" priority="451">
      <formula>AND($L558&gt;0, $M558&gt;0)</formula>
    </cfRule>
  </conditionalFormatting>
  <conditionalFormatting sqref="L567:M567">
    <cfRule type="expression" dxfId="432" priority="449">
      <formula>AND($L567&gt;0, $M567&gt;0)</formula>
    </cfRule>
  </conditionalFormatting>
  <conditionalFormatting sqref="L569:M569">
    <cfRule type="expression" dxfId="431" priority="447">
      <formula>AND($L569&gt;0, $M569&gt;0)</formula>
    </cfRule>
  </conditionalFormatting>
  <conditionalFormatting sqref="L575:M575">
    <cfRule type="expression" dxfId="430" priority="445">
      <formula>AND($L575&gt;0, $M575&gt;0)</formula>
    </cfRule>
  </conditionalFormatting>
  <conditionalFormatting sqref="L463:N463">
    <cfRule type="expression" dxfId="429" priority="369">
      <formula>OR(AND($L463&gt;0,$M463&gt;0), AND($M463&gt;0,$N463&gt;0), AND($L463&gt;0, $N463&gt;0))</formula>
    </cfRule>
  </conditionalFormatting>
  <conditionalFormatting sqref="L530:N530">
    <cfRule type="expression" dxfId="428" priority="335">
      <formula>OR(AND($L530&gt;0,$M530&gt;0), AND($M530&gt;0,$N530=5), AND($L530&gt;0, $N530=5))</formula>
    </cfRule>
  </conditionalFormatting>
  <conditionalFormatting sqref="L379:N379">
    <cfRule type="expression" dxfId="427" priority="333">
      <formula>OR(AND($L379&gt;0,$M379&gt;0), AND($M379&gt;0,$N379&gt;0), AND($L379&gt;0, $N379&gt;0))</formula>
    </cfRule>
  </conditionalFormatting>
  <conditionalFormatting sqref="L381:N381">
    <cfRule type="expression" dxfId="426" priority="331">
      <formula>OR(AND($L381&gt;0,$M381&gt;0), AND($M381&gt;0,$N381&gt;0), AND($L381&gt;0, $N381&gt;0))</formula>
    </cfRule>
  </conditionalFormatting>
  <conditionalFormatting sqref="L383:N383">
    <cfRule type="expression" dxfId="425" priority="329">
      <formula>OR(AND($L383&gt;0,$M383&gt;0), AND($M383&gt;0,$N383&gt;0), AND($L383&gt;0, $N383&gt;0))</formula>
    </cfRule>
  </conditionalFormatting>
  <conditionalFormatting sqref="L385:N385">
    <cfRule type="expression" dxfId="424" priority="327">
      <formula>OR(AND($L385&gt;0,$M385&gt;0), AND($M385&gt;0,$N385&gt;0), AND($L385&gt;0, $N385&gt;0))</formula>
    </cfRule>
  </conditionalFormatting>
  <conditionalFormatting sqref="L388:N388">
    <cfRule type="expression" dxfId="423" priority="325">
      <formula>OR(AND($L388&gt;0,$M388&gt;0), AND($M388&gt;0,$N388&gt;0), AND($L388&gt;0, $N388&gt;0))</formula>
    </cfRule>
  </conditionalFormatting>
  <conditionalFormatting sqref="L390:N390">
    <cfRule type="expression" dxfId="422" priority="323">
      <formula>OR(AND($L390&gt;0,$M390&gt;0), AND($M390&gt;0,$N390&gt;0), AND($L390&gt;0, $N390&gt;0))</formula>
    </cfRule>
  </conditionalFormatting>
  <conditionalFormatting sqref="L394:N394">
    <cfRule type="expression" dxfId="421" priority="321">
      <formula>OR(AND($L394&gt;0,$M394&gt;0), AND($M394&gt;0,$N394&gt;0), AND($L394&gt;0, $N394&gt;0))</formula>
    </cfRule>
  </conditionalFormatting>
  <conditionalFormatting sqref="L396:N396">
    <cfRule type="expression" dxfId="420" priority="319">
      <formula>OR(AND($L396&gt;0,$M396&gt;0), AND($M396&gt;0,$N396&gt;0), AND($L396&gt;0, $N396&gt;0))</formula>
    </cfRule>
  </conditionalFormatting>
  <conditionalFormatting sqref="L398:N398">
    <cfRule type="expression" dxfId="419" priority="317">
      <formula>OR(AND($L398&gt;0,$M398&gt;0), AND($M398&gt;0,$N398&gt;0), AND($L398&gt;0, $N398&gt;0))</formula>
    </cfRule>
  </conditionalFormatting>
  <conditionalFormatting sqref="L400:N400">
    <cfRule type="expression" dxfId="418" priority="315">
      <formula>OR(AND($L400&gt;0,$M400&gt;0), AND($M400&gt;0,$N400&gt;0), AND($L400&gt;0, $N400&gt;0))</formula>
    </cfRule>
  </conditionalFormatting>
  <conditionalFormatting sqref="L404:N404">
    <cfRule type="expression" dxfId="417" priority="313">
      <formula>OR(AND($L404&gt;0,$M404&gt;0), AND($M404&gt;0,$N404&gt;0), AND($L404&gt;0, $N404&gt;0))</formula>
    </cfRule>
  </conditionalFormatting>
  <conditionalFormatting sqref="L406:N406">
    <cfRule type="expression" dxfId="416" priority="311">
      <formula>OR(AND($L406&gt;0,$M406&gt;0), AND($M406&gt;0,$N406&gt;0), AND($L406&gt;0, $N406&gt;0))</formula>
    </cfRule>
  </conditionalFormatting>
  <conditionalFormatting sqref="L408:N408">
    <cfRule type="expression" dxfId="415" priority="309">
      <formula>OR(AND($L408&gt;0,$M408&gt;0), AND($M408&gt;0,$N408&gt;0), AND($L408&gt;0, $N408&gt;0))</formula>
    </cfRule>
  </conditionalFormatting>
  <conditionalFormatting sqref="L410:N410">
    <cfRule type="expression" dxfId="414" priority="307">
      <formula>OR(AND($L410&gt;0,$M410&gt;0), AND($M410&gt;0,$N410&gt;0), AND($L410&gt;0, $N410&gt;0))</formula>
    </cfRule>
  </conditionalFormatting>
  <conditionalFormatting sqref="L414:N414">
    <cfRule type="expression" dxfId="413" priority="305">
      <formula>OR(AND($L414&gt;0,$M414&gt;0), AND($M414&gt;0,$N414&gt;0), AND($L414&gt;0, $N414&gt;0))</formula>
    </cfRule>
  </conditionalFormatting>
  <conditionalFormatting sqref="L416:N416">
    <cfRule type="expression" dxfId="412" priority="303">
      <formula>OR(AND($L416&gt;0,$M416&gt;0), AND($M416&gt;0,$N416&gt;0), AND($L416&gt;0, $N416&gt;0))</formula>
    </cfRule>
  </conditionalFormatting>
  <conditionalFormatting sqref="L418:N418">
    <cfRule type="expression" dxfId="411" priority="301">
      <formula>OR(AND($L418&gt;0,$M418&gt;0), AND($M418&gt;0,$N418&gt;0), AND($L418&gt;0, $N418&gt;0))</formula>
    </cfRule>
  </conditionalFormatting>
  <conditionalFormatting sqref="L426:N426">
    <cfRule type="expression" dxfId="410" priority="299">
      <formula>OR(AND($L426&gt;0,$M426&gt;0), AND($M426&gt;0,$N426&gt;0), AND($L426&gt;0, $N426&gt;0))</formula>
    </cfRule>
  </conditionalFormatting>
  <conditionalFormatting sqref="L434:N434">
    <cfRule type="expression" dxfId="409" priority="297">
      <formula>OR(AND($L434&gt;0,$M434&gt;0), AND($M434&gt;0,$N434&gt;0), AND($L434&gt;0, $N434&gt;0))</formula>
    </cfRule>
  </conditionalFormatting>
  <conditionalFormatting sqref="L439:N439">
    <cfRule type="expression" dxfId="408" priority="295">
      <formula>OR(AND($L439&gt;0,$M439&gt;0), AND($M439&gt;0,$N439&gt;0), AND($L439&gt;0, $N439&gt;0))</formula>
    </cfRule>
  </conditionalFormatting>
  <conditionalFormatting sqref="L465:N465">
    <cfRule type="expression" dxfId="407" priority="293">
      <formula>OR(AND($L465&gt;0,$M465&gt;0), AND($M465&gt;0,$N465&gt;0), AND($L465&gt;0, $N465&gt;0))</formula>
    </cfRule>
  </conditionalFormatting>
  <conditionalFormatting sqref="L467:N467">
    <cfRule type="expression" dxfId="406" priority="291">
      <formula>OR(AND($L467&gt;0,$M467&gt;0), AND($M467&gt;0,$N467&gt;0), AND($L467&gt;0, $N467&gt;0))</formula>
    </cfRule>
  </conditionalFormatting>
  <conditionalFormatting sqref="L473:N473">
    <cfRule type="expression" dxfId="405" priority="289">
      <formula>OR(AND($L473&gt;0,$M473&gt;0), AND($M473&gt;0,$N473&gt;0), AND($L473&gt;0, $N473&gt;0))</formula>
    </cfRule>
  </conditionalFormatting>
  <conditionalFormatting sqref="L475:N475">
    <cfRule type="expression" dxfId="404" priority="287">
      <formula>OR(AND($L475&gt;0,$M475&gt;0), AND($M475&gt;0,$N475&gt;0), AND($L475&gt;0, $N475&gt;0))</formula>
    </cfRule>
  </conditionalFormatting>
  <conditionalFormatting sqref="L477:N477">
    <cfRule type="expression" dxfId="403" priority="285">
      <formula>OR(AND($L477&gt;0,$M477&gt;0), AND($M477&gt;0,$N477&gt;0), AND($L477&gt;0, $N477&gt;0))</formula>
    </cfRule>
  </conditionalFormatting>
  <conditionalFormatting sqref="L479:N479">
    <cfRule type="expression" dxfId="402" priority="283">
      <formula>OR(AND($L479&gt;0,$M479&gt;0), AND($M479&gt;0,$N479&gt;0), AND($L479&gt;0, $N479&gt;0))</formula>
    </cfRule>
  </conditionalFormatting>
  <conditionalFormatting sqref="L482:N482">
    <cfRule type="expression" dxfId="401" priority="281">
      <formula>OR(AND($L482&gt;0,$M482&gt;0), AND($M482&gt;0,$N482&gt;0), AND($L482&gt;0, $N482&gt;0))</formula>
    </cfRule>
  </conditionalFormatting>
  <conditionalFormatting sqref="L484:N484">
    <cfRule type="expression" dxfId="400" priority="279">
      <formula>OR(AND($L484&gt;0,$M484&gt;0), AND($M484&gt;0,$N484&gt;0), AND($L484&gt;0, $N484&gt;0))</formula>
    </cfRule>
  </conditionalFormatting>
  <conditionalFormatting sqref="L486:N486">
    <cfRule type="expression" dxfId="399" priority="277">
      <formula>OR(AND($L486&gt;0,$M486&gt;0), AND($M486&gt;0,$N486&gt;0), AND($L486&gt;0, $N486&gt;0))</formula>
    </cfRule>
  </conditionalFormatting>
  <conditionalFormatting sqref="L493:N493">
    <cfRule type="expression" dxfId="398" priority="275">
      <formula>OR(AND($L493&gt;0,$M493&gt;0), AND($M493&gt;0,$N493&gt;0), AND($L493&gt;0, $N493&gt;0))</formula>
    </cfRule>
  </conditionalFormatting>
  <conditionalFormatting sqref="L499:N499">
    <cfRule type="expression" dxfId="397" priority="273">
      <formula>OR(AND($L499&gt;0,$M499&gt;0), AND($M499&gt;0,$N499&gt;0), AND($L499&gt;0, $N499&gt;0))</formula>
    </cfRule>
  </conditionalFormatting>
  <conditionalFormatting sqref="L503:N503">
    <cfRule type="expression" dxfId="396" priority="271">
      <formula>OR(AND($L503&gt;0,$M503&gt;0), AND($M503&gt;0,$N503&gt;0), AND($L503&gt;0, $N503&gt;0))</formula>
    </cfRule>
  </conditionalFormatting>
  <conditionalFormatting sqref="L519:N519">
    <cfRule type="expression" dxfId="395" priority="269">
      <formula>OR(AND($L519&gt;0,$M519&gt;0), AND($M519&gt;0,$N519&gt;0), AND($L519&gt;0, $N519&gt;0))</formula>
    </cfRule>
  </conditionalFormatting>
  <conditionalFormatting sqref="L560:N560">
    <cfRule type="expression" dxfId="394" priority="267">
      <formula>OR(AND($L560&gt;0,$M560&gt;0), AND($M560&gt;0,$N560&gt;0), AND($L560&gt;0, $N560&gt;0))</formula>
    </cfRule>
  </conditionalFormatting>
  <conditionalFormatting sqref="L563:N563">
    <cfRule type="expression" dxfId="393" priority="265">
      <formula>OR(AND($L563&gt;0,$M563&gt;0), AND($M563&gt;0,$N563&gt;0), AND($L563&gt;0, $N563&gt;0))</formula>
    </cfRule>
  </conditionalFormatting>
  <conditionalFormatting sqref="L571:N571">
    <cfRule type="expression" dxfId="392" priority="263">
      <formula>OR(AND($L571&gt;0,$M571&gt;0), AND($M571&gt;0,$N571&gt;0), AND($L571&gt;0, $N571&gt;0))</formula>
    </cfRule>
  </conditionalFormatting>
  <conditionalFormatting sqref="L532:N532">
    <cfRule type="expression" dxfId="391" priority="261">
      <formula>OR(AND($L532&gt;0,$M532&gt;0), AND($M532&gt;0,$N532=15), AND($L532&gt;0, $N532=15))</formula>
    </cfRule>
  </conditionalFormatting>
  <conditionalFormatting sqref="L534:N534">
    <cfRule type="expression" dxfId="390" priority="259">
      <formula>OR(AND($L534&gt;0,$M534&gt;0), AND($M534&gt;0,$N534=15), AND($L534&gt;0, $N534=15))</formula>
    </cfRule>
  </conditionalFormatting>
  <conditionalFormatting sqref="L538:N538">
    <cfRule type="expression" dxfId="389" priority="257">
      <formula>OR(AND($L538&gt;0,$M538&gt;0), AND($M538&gt;0,$N538=10), AND($L538&gt;0, $N538=10))</formula>
    </cfRule>
  </conditionalFormatting>
  <conditionalFormatting sqref="L594:M595">
    <cfRule type="expression" dxfId="388" priority="1240">
      <formula>AND($L594&gt;0, $M594&gt;0)</formula>
    </cfRule>
  </conditionalFormatting>
  <conditionalFormatting sqref="L605:N605">
    <cfRule type="expression" dxfId="387" priority="233">
      <formula>OR(AND($L605&gt;0,$M605&gt;0), AND($M605&gt;0,$N605&gt;0), AND($L605&gt;0, $N605&gt;0))</formula>
    </cfRule>
  </conditionalFormatting>
  <conditionalFormatting sqref="L607:N607">
    <cfRule type="expression" dxfId="386" priority="231">
      <formula>OR(AND($L607&gt;0,$M607&gt;0), AND($M607&gt;0,$N607&gt;0), AND($L607&gt;0, $N607&gt;0))</formula>
    </cfRule>
  </conditionalFormatting>
  <conditionalFormatting sqref="L609:N609">
    <cfRule type="expression" dxfId="385" priority="229">
      <formula>OR(AND($L609&gt;0,$M609&gt;0), AND($M609&gt;0,$N609&gt;0), AND($L609&gt;0, $N609&gt;0))</formula>
    </cfRule>
  </conditionalFormatting>
  <conditionalFormatting sqref="L611:N611">
    <cfRule type="expression" dxfId="384" priority="227">
      <formula>OR(AND($L611&gt;0,$M611&gt;0), AND($M611&gt;0,$N611&gt;0), AND($L611&gt;0, $N611&gt;0))</formula>
    </cfRule>
  </conditionalFormatting>
  <conditionalFormatting sqref="L613:N613">
    <cfRule type="expression" dxfId="383" priority="225">
      <formula>OR(AND($L613&gt;0,$M613&gt;0), AND($M613&gt;0,$N613&gt;0), AND($L613&gt;0, $N613&gt;0))</formula>
    </cfRule>
  </conditionalFormatting>
  <conditionalFormatting sqref="L615:N615">
    <cfRule type="expression" dxfId="382" priority="223">
      <formula>OR(AND($L615&gt;0,$M615&gt;0), AND($M615&gt;0,$N615&gt;0), AND($L615&gt;0, $N615&gt;0))</formula>
    </cfRule>
  </conditionalFormatting>
  <conditionalFormatting sqref="L618:N618">
    <cfRule type="expression" dxfId="381" priority="221">
      <formula>OR(AND($L618&gt;0,$M618&gt;0), AND($M618&gt;0,$N618&gt;0), AND($L618&gt;0, $N618&gt;0))</formula>
    </cfRule>
  </conditionalFormatting>
  <conditionalFormatting sqref="L620:N620">
    <cfRule type="expression" dxfId="380" priority="219">
      <formula>OR(AND($L620&gt;0,$M620&gt;0), AND($M620&gt;0,$N620&gt;0), AND($L620&gt;0, $N620&gt;0))</formula>
    </cfRule>
  </conditionalFormatting>
  <conditionalFormatting sqref="L624:N624">
    <cfRule type="expression" dxfId="379" priority="217">
      <formula>OR(AND($L624&gt;0,$M624&gt;0), AND($M624&gt;0,$N624&gt;0), AND($L624&gt;0, $N624&gt;0))</formula>
    </cfRule>
  </conditionalFormatting>
  <conditionalFormatting sqref="L626:N626">
    <cfRule type="expression" dxfId="378" priority="215">
      <formula>OR(AND($L626&gt;0,$M626&gt;0), AND($M626&gt;0,$N626&gt;0), AND($L626&gt;0, $N626&gt;0))</formula>
    </cfRule>
  </conditionalFormatting>
  <conditionalFormatting sqref="L628:N628">
    <cfRule type="expression" dxfId="377" priority="213">
      <formula>OR(AND($L628&gt;0,$M628&gt;0), AND($M628&gt;0,$N628&gt;0), AND($L628&gt;0, $N628&gt;0))</formula>
    </cfRule>
  </conditionalFormatting>
  <conditionalFormatting sqref="L630:N630">
    <cfRule type="expression" dxfId="376" priority="211">
      <formula>OR(AND($L630&gt;0,$M630&gt;0), AND($M630&gt;0,$N630&gt;0), AND($L630&gt;0, $N630&gt;0))</formula>
    </cfRule>
  </conditionalFormatting>
  <conditionalFormatting sqref="L632:N632">
    <cfRule type="expression" dxfId="375" priority="209">
      <formula>OR(AND($L632&gt;0,$M632&gt;0), AND($M632&gt;0,$N632&gt;0), AND($L632&gt;0, $N632&gt;0))</formula>
    </cfRule>
  </conditionalFormatting>
  <conditionalFormatting sqref="L634:N634">
    <cfRule type="expression" dxfId="374" priority="207">
      <formula>OR(AND($L634&gt;0,$M634&gt;0), AND($M634&gt;0,$N634&gt;0), AND($L634&gt;0, $N634&gt;0))</formula>
    </cfRule>
  </conditionalFormatting>
  <conditionalFormatting sqref="L636:N636">
    <cfRule type="expression" dxfId="373" priority="205">
      <formula>OR(AND($L636&gt;0,$M636&gt;0), AND($M636&gt;0,$N636&gt;0), AND($L636&gt;0, $N636&gt;0))</formula>
    </cfRule>
  </conditionalFormatting>
  <conditionalFormatting sqref="L638:N638">
    <cfRule type="expression" dxfId="372" priority="203">
      <formula>OR(AND($L638&gt;0,$M638&gt;0), AND($M638&gt;0,$N638&gt;0), AND($L638&gt;0, $N638&gt;0))</formula>
    </cfRule>
  </conditionalFormatting>
  <conditionalFormatting sqref="L640:N640">
    <cfRule type="expression" dxfId="371" priority="201">
      <formula>OR(AND($L640&gt;0,$M640&gt;0), AND($M640&gt;0,$N640&gt;0), AND($L640&gt;0, $N640&gt;0))</formula>
    </cfRule>
  </conditionalFormatting>
  <conditionalFormatting sqref="L642:N642">
    <cfRule type="expression" dxfId="370" priority="199">
      <formula>OR(AND($L642&gt;0,$M642&gt;0), AND($M642&gt;0,$N642&gt;0), AND($L642&gt;0, $N642&gt;0))</formula>
    </cfRule>
  </conditionalFormatting>
  <conditionalFormatting sqref="L645:N645">
    <cfRule type="expression" dxfId="369" priority="197">
      <formula>OR(AND($L645&gt;0,$M645&gt;0), AND($M645&gt;0,$N645&gt;0), AND($L645&gt;0, $N645&gt;0))</formula>
    </cfRule>
  </conditionalFormatting>
  <conditionalFormatting sqref="L647:N647">
    <cfRule type="expression" dxfId="368" priority="195">
      <formula>OR(AND($L647&gt;0,$M647&gt;0), AND($M647&gt;0,$N647&gt;0), AND($L647&gt;0, $N647&gt;0))</formula>
    </cfRule>
  </conditionalFormatting>
  <conditionalFormatting sqref="L649:N649">
    <cfRule type="expression" dxfId="367" priority="193">
      <formula>OR(AND($L649&gt;0,$M649&gt;0), AND($M649&gt;0,$N649&gt;0), AND($L649&gt;0, $N649&gt;0))</formula>
    </cfRule>
  </conditionalFormatting>
  <conditionalFormatting sqref="L651:N651">
    <cfRule type="expression" dxfId="366" priority="191">
      <formula>OR(AND($L651&gt;0,$M651&gt;0), AND($M651&gt;0,$N651&gt;0), AND($L651&gt;0, $N651&gt;0))</formula>
    </cfRule>
  </conditionalFormatting>
  <conditionalFormatting sqref="L653:N653">
    <cfRule type="expression" dxfId="365" priority="189">
      <formula>OR(AND($L653&gt;0,$M653&gt;0), AND($M653&gt;0,$N653&gt;0), AND($L653&gt;0, $N653&gt;0))</formula>
    </cfRule>
  </conditionalFormatting>
  <conditionalFormatting sqref="L655:N655">
    <cfRule type="expression" dxfId="364" priority="187">
      <formula>OR(AND($L655&gt;0,$M655&gt;0), AND($M655&gt;0,$N655&gt;0), AND($L655&gt;0, $N655&gt;0))</formula>
    </cfRule>
  </conditionalFormatting>
  <conditionalFormatting sqref="L657:N657">
    <cfRule type="expression" dxfId="363" priority="185">
      <formula>OR(AND($L657&gt;0,$M657&gt;0), AND($M657&gt;0,$N657&gt;0), AND($L657&gt;0, $N657&gt;0))</formula>
    </cfRule>
  </conditionalFormatting>
  <conditionalFormatting sqref="L659:N659">
    <cfRule type="expression" dxfId="362" priority="183">
      <formula>OR(AND($L659&gt;0,$M659&gt;0), AND($M659&gt;0,$N659&gt;0), AND($L659&gt;0, $N659&gt;0))</formula>
    </cfRule>
  </conditionalFormatting>
  <conditionalFormatting sqref="L661:N661">
    <cfRule type="expression" dxfId="361" priority="181">
      <formula>OR(AND($L661&gt;0,$M661&gt;0), AND($M661&gt;0,$N661&gt;0), AND($L661&gt;0, $N661&gt;0))</formula>
    </cfRule>
  </conditionalFormatting>
  <conditionalFormatting sqref="L663:N663">
    <cfRule type="expression" dxfId="360" priority="179">
      <formula>OR(AND($L663&gt;0,$M663&gt;0), AND($M663&gt;0,$N663&gt;0), AND($L663&gt;0, $N663&gt;0))</formula>
    </cfRule>
  </conditionalFormatting>
  <conditionalFormatting sqref="L666:N666">
    <cfRule type="expression" dxfId="359" priority="177">
      <formula>OR(AND($L666&gt;0,$M666&gt;0), AND($M666&gt;0,$N666&gt;0), AND($L666&gt;0, $N666&gt;0))</formula>
    </cfRule>
  </conditionalFormatting>
  <conditionalFormatting sqref="L668:N668">
    <cfRule type="expression" dxfId="358" priority="175">
      <formula>OR(AND($L668&gt;0,$M668&gt;0), AND($M668&gt;0,$N668&gt;0), AND($L668&gt;0, $N668&gt;0))</formula>
    </cfRule>
  </conditionalFormatting>
  <conditionalFormatting sqref="L672:N672">
    <cfRule type="expression" dxfId="357" priority="173">
      <formula>OR(AND($L672&gt;0,$M672&gt;0), AND($M672&gt;0,$N672&gt;0), AND($L672&gt;0, $N672&gt;0))</formula>
    </cfRule>
  </conditionalFormatting>
  <conditionalFormatting sqref="L674:N674">
    <cfRule type="expression" dxfId="356" priority="171">
      <formula>OR(AND($L674&gt;0,$M674&gt;0), AND($M674&gt;0,$N674&gt;0), AND($L674&gt;0, $N674&gt;0))</formula>
    </cfRule>
  </conditionalFormatting>
  <conditionalFormatting sqref="C62:J62">
    <cfRule type="expression" dxfId="355" priority="167">
      <formula>AND($F$57&gt;0, $C$62=0)</formula>
    </cfRule>
  </conditionalFormatting>
  <conditionalFormatting sqref="C7:J7">
    <cfRule type="expression" dxfId="354" priority="166">
      <formula>$C$7=0</formula>
    </cfRule>
  </conditionalFormatting>
  <conditionalFormatting sqref="F57:I57">
    <cfRule type="expression" dxfId="353" priority="165">
      <formula>$F$57=0</formula>
    </cfRule>
  </conditionalFormatting>
  <conditionalFormatting sqref="L66:M66">
    <cfRule type="expression" dxfId="352" priority="162">
      <formula>AND($L66="", $M66="", $F$57&gt;0)</formula>
    </cfRule>
    <cfRule type="expression" dxfId="351" priority="163">
      <formula>AND($L66="✓", $M66="✓")</formula>
    </cfRule>
  </conditionalFormatting>
  <conditionalFormatting sqref="L72:M72">
    <cfRule type="expression" dxfId="350" priority="159">
      <formula>AND($L72="", $M72="", $F$57&gt;0)</formula>
    </cfRule>
    <cfRule type="expression" dxfId="349" priority="160">
      <formula>AND($L72="✓", $M72="✓")</formula>
    </cfRule>
  </conditionalFormatting>
  <conditionalFormatting sqref="L74:M74">
    <cfRule type="expression" dxfId="348" priority="156">
      <formula>AND($L74="", $M74="", $F$57&gt;0)</formula>
    </cfRule>
    <cfRule type="expression" dxfId="347" priority="157">
      <formula>AND($L74="✓", $M74="✓")</formula>
    </cfRule>
  </conditionalFormatting>
  <conditionalFormatting sqref="L76:M76">
    <cfRule type="expression" dxfId="346" priority="153">
      <formula>AND($L76="", $M76="", $F$57&gt;0)</formula>
    </cfRule>
    <cfRule type="expression" dxfId="345" priority="154">
      <formula>AND($L76="✓", $M76="✓")</formula>
    </cfRule>
  </conditionalFormatting>
  <conditionalFormatting sqref="L78:M78">
    <cfRule type="expression" dxfId="344" priority="150">
      <formula>AND($L78="", $M78="", $F$57&gt;0)</formula>
    </cfRule>
    <cfRule type="expression" dxfId="343" priority="151">
      <formula>AND($L78="✓", $M78="✓")</formula>
    </cfRule>
  </conditionalFormatting>
  <conditionalFormatting sqref="L92:M92">
    <cfRule type="expression" dxfId="342" priority="147">
      <formula>AND($L92="", $M92="", $F$57&gt;0)</formula>
    </cfRule>
    <cfRule type="expression" dxfId="341" priority="148">
      <formula>AND($L92="✓", $M92="✓")</formula>
    </cfRule>
  </conditionalFormatting>
  <conditionalFormatting sqref="L94:M94">
    <cfRule type="expression" dxfId="340" priority="144">
      <formula>AND($L94="", $M94="", $F$57&gt;0)</formula>
    </cfRule>
    <cfRule type="expression" dxfId="339" priority="145">
      <formula>AND($L94="✓", $M94="✓")</formula>
    </cfRule>
  </conditionalFormatting>
  <conditionalFormatting sqref="L96:M96">
    <cfRule type="expression" dxfId="338" priority="141">
      <formula>AND($L96="", $M96="", $F$57&gt;0)</formula>
    </cfRule>
    <cfRule type="expression" dxfId="337" priority="142">
      <formula>AND($L96="✓", $M96="✓")</formula>
    </cfRule>
  </conditionalFormatting>
  <conditionalFormatting sqref="L80:N80">
    <cfRule type="expression" dxfId="336" priority="136">
      <formula>AND($L80=0, $M80=0, $N80=0, $F$57&gt;0)</formula>
    </cfRule>
    <cfRule type="expression" dxfId="335" priority="137">
      <formula>OR(AND($L80&gt;0,$M80&gt;0), AND($M80&gt;0,$N80&gt;0), AND($L80&gt;0, $N80&gt;0))</formula>
    </cfRule>
  </conditionalFormatting>
  <conditionalFormatting sqref="L84:N84">
    <cfRule type="expression" dxfId="334" priority="133">
      <formula>AND($L84=0, $M84=0, $N84=0, $F$57&gt;0)</formula>
    </cfRule>
    <cfRule type="expression" dxfId="333" priority="134">
      <formula>OR(AND($L84&gt;0,$M84&gt;0), AND($M84&gt;0,$N84&gt;0), AND($L84&gt;0, $N84&gt;0))</formula>
    </cfRule>
  </conditionalFormatting>
  <conditionalFormatting sqref="L86:N86">
    <cfRule type="expression" dxfId="332" priority="130">
      <formula>AND($L86=0, $M86=0, $N86=0, $F$57&gt;0)</formula>
    </cfRule>
    <cfRule type="expression" dxfId="331" priority="131">
      <formula>OR(AND($L86&gt;0,$M86&gt;0), AND($M86&gt;0,$N86&gt;0), AND($L86&gt;0, $N86&gt;0))</formula>
    </cfRule>
  </conditionalFormatting>
  <conditionalFormatting sqref="L88:N88">
    <cfRule type="expression" dxfId="330" priority="127">
      <formula>AND($L88=0, $M88=0, $N88=0, $F$57&gt;0)</formula>
    </cfRule>
    <cfRule type="expression" dxfId="329" priority="128">
      <formula>OR(AND($L88&gt;0,$M88&gt;0), AND($M88&gt;0,$N88&gt;0), AND($L88&gt;0, $N88&gt;0))</formula>
    </cfRule>
  </conditionalFormatting>
  <conditionalFormatting sqref="L90:N90">
    <cfRule type="expression" dxfId="328" priority="124">
      <formula>AND($L90=0, $M90=0, $N90=0, $F$57&gt;0)</formula>
    </cfRule>
    <cfRule type="expression" dxfId="327" priority="125">
      <formula>OR(AND($L90&gt;0,$M90&gt;0), AND($M90&gt;0,$N90&gt;0), AND($L90&gt;0, $N90&gt;0))</formula>
    </cfRule>
  </conditionalFormatting>
  <conditionalFormatting sqref="L98:N98">
    <cfRule type="expression" dxfId="326" priority="121">
      <formula>AND($L98=0, $M98=0, $N98=0, $F$57&gt;0)</formula>
    </cfRule>
    <cfRule type="expression" dxfId="325" priority="122">
      <formula>OR(AND($L98&gt;0,$M98&gt;0), AND($M98&gt;0,$N98&gt;0), AND($L98&gt;0, $N98&gt;0))</formula>
    </cfRule>
  </conditionalFormatting>
  <conditionalFormatting sqref="A58:O106">
    <cfRule type="expression" dxfId="324" priority="119">
      <formula>$F$57=0</formula>
    </cfRule>
  </conditionalFormatting>
  <conditionalFormatting sqref="L540:N540">
    <cfRule type="expression" dxfId="323" priority="118">
      <formula>OR(AND($L540&gt;0,$M540&gt;0), AND($M540&gt;0,$N540=10), AND($L540&gt;0, $N540=10))</formula>
    </cfRule>
  </conditionalFormatting>
  <conditionalFormatting sqref="L542:N542">
    <cfRule type="expression" dxfId="322" priority="116">
      <formula>OR(AND($L542&gt;0,$M542&gt;0), AND($M542&gt;0,$N542=10), AND($L542&gt;0, $N542=10))</formula>
    </cfRule>
  </conditionalFormatting>
  <conditionalFormatting sqref="L544:N544">
    <cfRule type="expression" dxfId="321" priority="114">
      <formula>OR(AND($L544&gt;0,$M544&gt;0), AND($M544&gt;0,$N544=10), AND($L544&gt;0, $N544=10))</formula>
    </cfRule>
  </conditionalFormatting>
  <conditionalFormatting sqref="L548:N548">
    <cfRule type="expression" dxfId="320" priority="112">
      <formula>OR(AND($L548&gt;0,$M548&gt;0), AND($M548&gt;0,$N548=10), AND($L548&gt;0, $N548=10))</formula>
    </cfRule>
  </conditionalFormatting>
  <conditionalFormatting sqref="L550:N550">
    <cfRule type="expression" dxfId="319" priority="110">
      <formula>OR(AND($L550&gt;0,$M550&gt;0), AND($M550&gt;0,$N550=10), AND($L550&gt;0, $N550=10))</formula>
    </cfRule>
  </conditionalFormatting>
  <conditionalFormatting sqref="L554:N554">
    <cfRule type="expression" dxfId="318" priority="108">
      <formula>OR(AND($L554&gt;0,$M554&gt;0), AND($M554&gt;0,$N554=10), AND($L554&gt;0, $N554=10))</formula>
    </cfRule>
  </conditionalFormatting>
  <conditionalFormatting sqref="L552:N552">
    <cfRule type="expression" dxfId="317" priority="106">
      <formula>OR(AND($L552&gt;0,$M552&gt;0), AND($M552&gt;0,$N552=5), AND($L552&gt;0, $N552=5))</formula>
    </cfRule>
  </conditionalFormatting>
  <conditionalFormatting sqref="L546:N546">
    <cfRule type="expression" dxfId="316" priority="104">
      <formula>OR(AND($L546&gt;0,$M546&gt;0), AND($M546&gt;0,$N546=15), AND($L546&gt;0, $N546=15))</formula>
    </cfRule>
  </conditionalFormatting>
  <conditionalFormatting sqref="D525 H525">
    <cfRule type="expression" dxfId="315" priority="98">
      <formula>AND(ISBLANK($D$525)=FALSE, ISBLANK($H$525)=FALSE)</formula>
    </cfRule>
  </conditionalFormatting>
  <conditionalFormatting sqref="B368:O368">
    <cfRule type="expression" dxfId="314" priority="97">
      <formula>AND(OR(M367&gt;0, N367&gt;0), B368=0)</formula>
    </cfRule>
  </conditionalFormatting>
  <conditionalFormatting sqref="B372:O372">
    <cfRule type="expression" dxfId="313" priority="96">
      <formula>AND(OR(M371&gt;0, N371&gt;0), B372=0)</formula>
    </cfRule>
  </conditionalFormatting>
  <conditionalFormatting sqref="B374:O374">
    <cfRule type="expression" dxfId="312" priority="95">
      <formula>AND(OR(M373&gt;0, N373&gt;0), B374=0)</formula>
    </cfRule>
  </conditionalFormatting>
  <conditionalFormatting sqref="B376:O376">
    <cfRule type="expression" dxfId="311" priority="94">
      <formula>AND(OR(M375&gt;0, N375&gt;0), B376=0)</formula>
    </cfRule>
  </conditionalFormatting>
  <conditionalFormatting sqref="B378:O378">
    <cfRule type="expression" dxfId="310" priority="93">
      <formula>AND(OR(M377&gt;0, N377&gt;0), B378=0)</formula>
    </cfRule>
  </conditionalFormatting>
  <conditionalFormatting sqref="L698:O698">
    <cfRule type="duplicateValues" dxfId="309" priority="62"/>
  </conditionalFormatting>
  <conditionalFormatting sqref="L706:O706">
    <cfRule type="duplicateValues" dxfId="308" priority="61"/>
  </conditionalFormatting>
  <conditionalFormatting sqref="C699:J699">
    <cfRule type="expression" dxfId="307" priority="60">
      <formula>AND(OR(M698&gt;0, N698&gt;0, O698&gt;0), B699=0)</formula>
    </cfRule>
  </conditionalFormatting>
  <conditionalFormatting sqref="C707:J707">
    <cfRule type="expression" dxfId="306" priority="59">
      <formula>AND(OR(M706&gt;0, N706&gt;0, O706&gt;0), B707=0)</formula>
    </cfRule>
  </conditionalFormatting>
  <conditionalFormatting sqref="B695:O695">
    <cfRule type="expression" dxfId="305" priority="58">
      <formula>AND(OR(M694&gt;0, N694&gt;0), B695=0)</formula>
    </cfRule>
  </conditionalFormatting>
  <conditionalFormatting sqref="B697:O697">
    <cfRule type="expression" dxfId="304" priority="57">
      <formula>AND(OR(M696&gt;0, N696&gt;0), B697=0)</formula>
    </cfRule>
  </conditionalFormatting>
  <conditionalFormatting sqref="B701:O701">
    <cfRule type="expression" dxfId="303" priority="54">
      <formula>AND(OR(M700&gt;0, N700&gt;0), B701=0)</formula>
    </cfRule>
  </conditionalFormatting>
  <conditionalFormatting sqref="B703:O703">
    <cfRule type="expression" dxfId="302" priority="53">
      <formula>AND(OR(M702&gt;0, N702&gt;0), B703=0)</formula>
    </cfRule>
  </conditionalFormatting>
  <conditionalFormatting sqref="B705:O705">
    <cfRule type="expression" dxfId="301" priority="50">
      <formula>AND(OR(M704&gt;0, N704&gt;0), B705=0)</formula>
    </cfRule>
  </conditionalFormatting>
  <conditionalFormatting sqref="B709:O709">
    <cfRule type="expression" dxfId="300" priority="48">
      <formula>AND(OR(M708&gt;0, N708&gt;0), B709=0)</formula>
    </cfRule>
  </conditionalFormatting>
  <conditionalFormatting sqref="B711:O711">
    <cfRule type="expression" dxfId="299" priority="47">
      <formula>AND(OR(M710&gt;0, N710&gt;0), B711=0)</formula>
    </cfRule>
  </conditionalFormatting>
  <conditionalFormatting sqref="B715:O715">
    <cfRule type="expression" dxfId="298" priority="44">
      <formula>AND(OR(M714&gt;0, N714&gt;0), B715=0)</formula>
    </cfRule>
  </conditionalFormatting>
  <conditionalFormatting sqref="B717:O717">
    <cfRule type="expression" dxfId="297" priority="43">
      <formula>AND(OR(M716&gt;0, N716&gt;0), B717=0)</formula>
    </cfRule>
  </conditionalFormatting>
  <conditionalFormatting sqref="B719:O719">
    <cfRule type="expression" dxfId="296" priority="40">
      <formula>AND(OR(M718&gt;0, N718&gt;0), B719=0)</formula>
    </cfRule>
  </conditionalFormatting>
  <conditionalFormatting sqref="B721:O721">
    <cfRule type="expression" dxfId="295" priority="39">
      <formula>AND(OR(M720&gt;0, N720&gt;0), B721=0)</formula>
    </cfRule>
  </conditionalFormatting>
  <conditionalFormatting sqref="L694:N694">
    <cfRule type="expression" dxfId="294" priority="36">
      <formula>OR(AND($L694&gt;0,$M694&gt;0), AND($M694&gt;0,$N694&gt;0), AND($L694&gt;0, $N694&gt;0))</formula>
    </cfRule>
  </conditionalFormatting>
  <conditionalFormatting sqref="L696:N696">
    <cfRule type="expression" dxfId="293" priority="34">
      <formula>OR(AND($L696&gt;0,$M696&gt;0), AND($M696&gt;0,$N696&gt;0), AND($L696&gt;0, $N696&gt;0))</formula>
    </cfRule>
  </conditionalFormatting>
  <conditionalFormatting sqref="L700:N700">
    <cfRule type="expression" dxfId="292" priority="32">
      <formula>OR(AND($L700&gt;0,$M700&gt;0), AND($M700&gt;0,$N700&gt;0), AND($L700&gt;0, $N700&gt;0))</formula>
    </cfRule>
  </conditionalFormatting>
  <conditionalFormatting sqref="L702:N702">
    <cfRule type="expression" dxfId="291" priority="30">
      <formula>OR(AND($L702&gt;0,$M702&gt;0), AND($M702&gt;0,$N702&gt;0), AND($L702&gt;0, $N702&gt;0))</formula>
    </cfRule>
  </conditionalFormatting>
  <conditionalFormatting sqref="L704:N704">
    <cfRule type="expression" dxfId="290" priority="28">
      <formula>OR(AND($L704&gt;0,$M704&gt;0), AND($M704&gt;0,$N704&gt;0), AND($L704&gt;0, $N704&gt;0))</formula>
    </cfRule>
  </conditionalFormatting>
  <conditionalFormatting sqref="L708:N708">
    <cfRule type="expression" dxfId="289" priority="26">
      <formula>OR(AND($L708&gt;0,$M708&gt;0), AND($M708&gt;0,$N708&gt;0), AND($L708&gt;0, $N708&gt;0))</formula>
    </cfRule>
  </conditionalFormatting>
  <conditionalFormatting sqref="L710:N710">
    <cfRule type="expression" dxfId="288" priority="24">
      <formula>OR(AND($L710&gt;0,$M710&gt;0), AND($M710&gt;0,$N710&gt;0), AND($L710&gt;0, $N710&gt;0))</formula>
    </cfRule>
  </conditionalFormatting>
  <conditionalFormatting sqref="L714:N714">
    <cfRule type="expression" dxfId="287" priority="22">
      <formula>OR(AND($L714&gt;0,$M714&gt;0), AND($M714&gt;0,$N714&gt;0), AND($L714&gt;0, $N714&gt;0))</formula>
    </cfRule>
  </conditionalFormatting>
  <conditionalFormatting sqref="L716:N716">
    <cfRule type="expression" dxfId="286" priority="20">
      <formula>OR(AND($L716&gt;0,$M716&gt;0), AND($M716&gt;0,$N716&gt;0), AND($L716&gt;0, $N716&gt;0))</formula>
    </cfRule>
  </conditionalFormatting>
  <conditionalFormatting sqref="L718:N718">
    <cfRule type="expression" dxfId="285" priority="18">
      <formula>OR(AND($L718&gt;0,$M718&gt;0), AND($M718&gt;0,$N718&gt;0), AND($L718&gt;0, $N718&gt;0))</formula>
    </cfRule>
  </conditionalFormatting>
  <conditionalFormatting sqref="L720:N720">
    <cfRule type="expression" dxfId="284" priority="16">
      <formula>OR(AND($L720&gt;0,$M720&gt;0), AND($M720&gt;0,$N720&gt;0), AND($L720&gt;0, $N720&gt;0))</formula>
    </cfRule>
  </conditionalFormatting>
  <conditionalFormatting sqref="B224:O224">
    <cfRule type="expression" dxfId="283" priority="14">
      <formula>AND(OR(M223&gt;0, N223&gt;0), B224=0)</formula>
    </cfRule>
  </conditionalFormatting>
  <conditionalFormatting sqref="B242:O242">
    <cfRule type="expression" dxfId="282" priority="13">
      <formula>AND(OR(M241&gt;0, N241&gt;0), B242=0)</formula>
    </cfRule>
  </conditionalFormatting>
  <conditionalFormatting sqref="B248:O248">
    <cfRule type="expression" dxfId="281" priority="12">
      <formula>AND(M247&gt;0, B248=0)</formula>
    </cfRule>
  </conditionalFormatting>
  <conditionalFormatting sqref="B250:O250">
    <cfRule type="expression" dxfId="280" priority="11">
      <formula>AND(OR(M249&gt;0, N249&gt;0), B250=0)</formula>
    </cfRule>
  </conditionalFormatting>
  <conditionalFormatting sqref="B254:O254">
    <cfRule type="expression" dxfId="279" priority="10">
      <formula>AND(OR(M253&gt;0, N253&gt;0), B254=0)</formula>
    </cfRule>
  </conditionalFormatting>
  <conditionalFormatting sqref="B380:O380">
    <cfRule type="expression" dxfId="278" priority="9">
      <formula>AND(OR(M379&gt;0, N379&gt;0), B380=0)</formula>
    </cfRule>
  </conditionalFormatting>
  <conditionalFormatting sqref="B382:O382">
    <cfRule type="expression" dxfId="277" priority="8">
      <formula>AND(OR(M381&gt;0, N381&gt;0), B382=0)</formula>
    </cfRule>
  </conditionalFormatting>
  <conditionalFormatting sqref="B384:O384">
    <cfRule type="expression" dxfId="276" priority="7">
      <formula>AND(OR(M383&gt;0, N383&gt;0), B384=0)</formula>
    </cfRule>
  </conditionalFormatting>
  <conditionalFormatting sqref="B386:O386">
    <cfRule type="expression" dxfId="275" priority="6">
      <formula>AND(OR(M385&gt;0, N385&gt;0), B386=0)</formula>
    </cfRule>
  </conditionalFormatting>
  <conditionalFormatting sqref="B407:O407">
    <cfRule type="expression" dxfId="274" priority="5">
      <formula>AND(OR(M406&gt;0, N406&gt;0), B407=0)</formula>
    </cfRule>
  </conditionalFormatting>
  <conditionalFormatting sqref="B419:O419">
    <cfRule type="expression" dxfId="273" priority="4">
      <formula>AND(OR(M418&gt;0, N418&gt;0), B419=0)</formula>
    </cfRule>
  </conditionalFormatting>
  <conditionalFormatting sqref="B427:O427">
    <cfRule type="expression" dxfId="272" priority="3">
      <formula>AND(OR(M426&gt;0, N426&gt;0), B427=0)</formula>
    </cfRule>
  </conditionalFormatting>
  <conditionalFormatting sqref="B435:O435">
    <cfRule type="expression" dxfId="271" priority="2">
      <formula>AND(OR(M434&gt;0, N434&gt;0), B435=0)</formula>
    </cfRule>
  </conditionalFormatting>
  <conditionalFormatting sqref="B440:O440">
    <cfRule type="expression" dxfId="270" priority="1">
      <formula>AND(OR(M439&gt;0, N439&gt;0), B440=0)</formula>
    </cfRule>
  </conditionalFormatting>
  <dataValidations count="18">
    <dataValidation type="whole" allowBlank="1" showInputMessage="1" showErrorMessage="1" sqref="N21 N23 N76 N78 N567 N569">
      <formula1>10</formula1>
      <formula2>10</formula2>
    </dataValidation>
    <dataValidation type="list" allowBlank="1" showInputMessage="1" showErrorMessage="1" sqref="L41:M41 L96:M96 L144:N144 L167:N167 L176:M176 L183:M183 L142:N142 L189:M189 L243:N243 L225:N225 L239:M239 L247:M247 L271:N271 L322:M322 L334:M334 L273:M273 L310:M310 L312:M312 L314:M314 L316:M316 L318:M318 L320:M320 L344:M344 L346:M346 L390:N390 L410:N410 L436:N437 L369:N369 L400:N400 L428:M428 L373:M373 L408:N408 L434:N434 L439:N439 L497:M497 L503:N503 L499:N499 L519:N519 L521:M521 L552:M552 L674:N674 L560:N560 L505:M505 L467:N467 L475:N475 L465:N465 L471:M471 L473:N473 L495:M495 L501:M501 L563:N563 L663:N663 L597:M597 L620:N620 L594:M595 L599:N601 L603:N603 L605:N605 L607:N607 L609:N609 L611:N611 L613:N613 L615:N615 L618:N618 L624:N624 L626:N626 L628:N628 L630:N630 L632:N632 L634:N634 L636:N636 L638:N638 L640:N640 L642:N642 L645:N645 L647:N647 L649:N649 L651:N651 L653:N653 L655:N655 L657:N657 L659:N659 L661:N661 L666:N666 L668:N668 L672:N672 L375:N375 L367:N367 L530:N530">
      <formula1>"5, -----"</formula1>
    </dataValidation>
    <dataValidation type="list" allowBlank="1" showInputMessage="1" showErrorMessage="1" sqref="L13:N13 L35:N35 L19:M19 L29:N29 L33:N33 L17:M17 L43:N43 L68:N68 L90:N90 L74:M74 L84:N84 L88:N88 L72:M72 L98:N98 L127:N127 L174:N174 L185:M185 L165:N165 L135:N135 L159:M159 L161:M161 L170:M170 L172:M172 L193:N193 L231:N231 L245:N245 L217:N217 L223:N223 L211:N211 L213:N213 L215:N215 L221:M221 L229:N229 L255:M255 L285:N285 L289:M289 L293:N293 L326:M326 L332:M332 L342:M342 L336:M336 L298:M298 L308:N308 L279:N279 L281:N281 L283:N283 L306:N306 L324:M324 L340:M340 L350:M350 L371:M371 L396:N396 L426:N426 L432:M432 L418:N418 L388:N388 L406:N406 L377:M377 L385:N385 L394:N394 L414:N414 L416:N416 L422:M422 L424:M424 L443:M443 L548:N548 N552 L571:N571 L558:M558 L463:N463 L486:N486 L493:N493 L511:M511 L517:M517 L542:N542 L461:M461 L477:N477 L479:N479 L482:N482 L484:N484 L491:M491 L509:M509 L515:M515 L538:N538 L575:M575 L540:N540 L554:N554 L567:M567 L569:M569 L544:N544 L550:N550">
      <formula1>"10, -----"</formula1>
    </dataValidation>
    <dataValidation type="list" allowBlank="1" showInputMessage="1" showErrorMessage="1" sqref="L31:N31 L25:N25 L11:M11 L21:M21 L23:M23 L37:M37 L39:M39 L86:N86 L80:N80 L66:M66 L76:M76 L78:M78 L92:M92 L94:M94 L125:N125 L121:N121 L117:N117 L119:N119 L131:M131 L209:M209 L241:N241 L291:N291 L277:N277 L287:N287 L330:M330 L404:N404 L488:M488 L459:M459 L534:N534 L532:N532 L546:N546">
      <formula1>"15, -----"</formula1>
    </dataValidation>
    <dataValidation type="list" allowBlank="1" showInputMessage="1" showErrorMessage="1" sqref="L4:M4 L6:M7 L59:M59 L61:M62 D525 H525">
      <formula1>"✓, -----"</formula1>
    </dataValidation>
    <dataValidation type="list" allowBlank="1" showInputMessage="1" showErrorMessage="1" sqref="A151:B151">
      <formula1>"Option A, Option B, Option C"</formula1>
    </dataValidation>
    <dataValidation type="list" allowBlank="1" showInputMessage="1" showErrorMessage="1" sqref="L138:N138 L140:N140">
      <formula1>"10 , -----"</formula1>
    </dataValidation>
    <dataValidation type="list" allowBlank="1" showInputMessage="1" showErrorMessage="1" sqref="N189">
      <formula1>"5,----"</formula1>
    </dataValidation>
    <dataValidation type="list" allowBlank="1" showInputMessage="1" showErrorMessage="1" sqref="N185">
      <formula1>"10,----"</formula1>
    </dataValidation>
    <dataValidation type="whole" allowBlank="1" showInputMessage="1" showErrorMessage="1" sqref="N131">
      <formula1>15</formula1>
      <formula2>15</formula2>
    </dataValidation>
    <dataValidation type="list" allowBlank="1" showInputMessage="1" showErrorMessage="1" sqref="L179:M179">
      <formula1>"35, -----"</formula1>
    </dataValidation>
    <dataValidation type="list" operator="equal" allowBlank="1" showInputMessage="1" showErrorMessage="1" sqref="L249:N249 L253:N253 N324 L381:N381 N371 N373 N377">
      <formula1>"10, -----"</formula1>
    </dataValidation>
    <dataValidation type="list" operator="equal" allowBlank="1" showInputMessage="1" showErrorMessage="1" sqref="L233:N233 L235:N235 L237:N237 N320 L302:N302 N314 N334 L300:N300 N344 L383:N383 L398:N398">
      <formula1>"5, -----"</formula1>
    </dataValidation>
    <dataValidation type="whole" operator="equal" allowBlank="1" showInputMessage="1" showErrorMessage="1" sqref="N247 N221 N239 N255 N336 N340 N342 N424 N428">
      <formula1>5</formula1>
    </dataValidation>
    <dataValidation type="list" operator="equal" allowBlank="1" showInputMessage="1" showErrorMessage="1" sqref="L379:N379">
      <formula1>"15, -----"</formula1>
    </dataValidation>
    <dataValidation type="whole" allowBlank="1" showInputMessage="1" showErrorMessage="1" sqref="N459 N558 N471 N575">
      <formula1>5</formula1>
      <formula2>5</formula2>
    </dataValidation>
    <dataValidation type="list" showInputMessage="1" showErrorMessage="1" sqref="Q530">
      <formula1>$T$529:$T$531</formula1>
    </dataValidation>
    <dataValidation type="list" allowBlank="1" showInputMessage="1" showErrorMessage="1" sqref="L694:N694 JH694:JJ694 TD694:TF694 ACZ694:ADB694 AMV694:AMX694 AWR694:AWT694 BGN694:BGP694 BQJ694:BQL694 CAF694:CAH694 CKB694:CKD694 CTX694:CTZ694 DDT694:DDV694 DNP694:DNR694 DXL694:DXN694 EHH694:EHJ694 ERD694:ERF694 FAZ694:FBB694 FKV694:FKX694 FUR694:FUT694 GEN694:GEP694 GOJ694:GOL694 GYF694:GYH694 HIB694:HID694 HRX694:HRZ694 IBT694:IBV694 ILP694:ILR694 IVL694:IVN694 JFH694:JFJ694 JPD694:JPF694 JYZ694:JZB694 KIV694:KIX694 KSR694:KST694 LCN694:LCP694 LMJ694:LML694 LWF694:LWH694 MGB694:MGD694 MPX694:MPZ694 MZT694:MZV694 NJP694:NJR694 NTL694:NTN694 ODH694:ODJ694 OND694:ONF694 OWZ694:OXB694 PGV694:PGX694 PQR694:PQT694 QAN694:QAP694 QKJ694:QKL694 QUF694:QUH694 REB694:RED694 RNX694:RNZ694 RXT694:RXV694 SHP694:SHR694 SRL694:SRN694 TBH694:TBJ694 TLD694:TLF694 TUZ694:TVB694 UEV694:UEX694 UOR694:UOT694 UYN694:UYP694 VIJ694:VIL694 VSF694:VSH694 WCB694:WCD694 WLX694:WLZ694 WVT694:WVV694 L696:N696 JH696:JJ696 TD696:TF696 ACZ696:ADB696 AMV696:AMX696 AWR696:AWT696 BGN696:BGP696 BQJ696:BQL696 CAF696:CAH696 CKB696:CKD696 CTX696:CTZ696 DDT696:DDV696 DNP696:DNR696 DXL696:DXN696 EHH696:EHJ696 ERD696:ERF696 FAZ696:FBB696 FKV696:FKX696 FUR696:FUT696 GEN696:GEP696 GOJ696:GOL696 GYF696:GYH696 HIB696:HID696 HRX696:HRZ696 IBT696:IBV696 ILP696:ILR696 IVL696:IVN696 JFH696:JFJ696 JPD696:JPF696 JYZ696:JZB696 KIV696:KIX696 KSR696:KST696 LCN696:LCP696 LMJ696:LML696 LWF696:LWH696 MGB696:MGD696 MPX696:MPZ696 MZT696:MZV696 NJP696:NJR696 NTL696:NTN696 ODH696:ODJ696 OND696:ONF696 OWZ696:OXB696 PGV696:PGX696 PQR696:PQT696 QAN696:QAP696 QKJ696:QKL696 QUF696:QUH696 REB696:RED696 RNX696:RNZ696 RXT696:RXV696 SHP696:SHR696 SRL696:SRN696 TBH696:TBJ696 TLD696:TLF696 TUZ696:TVB696 UEV696:UEX696 UOR696:UOT696 UYN696:UYP696 VIJ696:VIL696 VSF696:VSH696 WCB696:WCD696 WLX696:WLZ696 WVT696:WVV696 L700:N700 JH700:JJ700 TD700:TF700 ACZ700:ADB700 AMV700:AMX700 AWR700:AWT700 BGN700:BGP700 BQJ700:BQL700 CAF700:CAH700 CKB700:CKD700 CTX700:CTZ700 DDT700:DDV700 DNP700:DNR700 DXL700:DXN700 EHH700:EHJ700 ERD700:ERF700 FAZ700:FBB700 FKV700:FKX700 FUR700:FUT700 GEN700:GEP700 GOJ700:GOL700 GYF700:GYH700 HIB700:HID700 HRX700:HRZ700 IBT700:IBV700 ILP700:ILR700 IVL700:IVN700 JFH700:JFJ700 JPD700:JPF700 JYZ700:JZB700 KIV700:KIX700 KSR700:KST700 LCN700:LCP700 LMJ700:LML700 LWF700:LWH700 MGB700:MGD700 MPX700:MPZ700 MZT700:MZV700 NJP700:NJR700 NTL700:NTN700 ODH700:ODJ700 OND700:ONF700 OWZ700:OXB700 PGV700:PGX700 PQR700:PQT700 QAN700:QAP700 QKJ700:QKL700 QUF700:QUH700 REB700:RED700 RNX700:RNZ700 RXT700:RXV700 SHP700:SHR700 SRL700:SRN700 TBH700:TBJ700 TLD700:TLF700 TUZ700:TVB700 UEV700:UEX700 UOR700:UOT700 UYN700:UYP700 VIJ700:VIL700 VSF700:VSH700 WCB700:WCD700 WLX700:WLZ700 WVT700:WVV700 L702:N702 JH702:JJ702 TD702:TF702 ACZ702:ADB702 AMV702:AMX702 AWR702:AWT702 BGN702:BGP702 BQJ702:BQL702 CAF702:CAH702 CKB702:CKD702 CTX702:CTZ702 DDT702:DDV702 DNP702:DNR702 DXL702:DXN702 EHH702:EHJ702 ERD702:ERF702 FAZ702:FBB702 FKV702:FKX702 FUR702:FUT702 GEN702:GEP702 GOJ702:GOL702 GYF702:GYH702 HIB702:HID702 HRX702:HRZ702 IBT702:IBV702 ILP702:ILR702 IVL702:IVN702 JFH702:JFJ702 JPD702:JPF702 JYZ702:JZB702 KIV702:KIX702 KSR702:KST702 LCN702:LCP702 LMJ702:LML702 LWF702:LWH702 MGB702:MGD702 MPX702:MPZ702 MZT702:MZV702 NJP702:NJR702 NTL702:NTN702 ODH702:ODJ702 OND702:ONF702 OWZ702:OXB702 PGV702:PGX702 PQR702:PQT702 QAN702:QAP702 QKJ702:QKL702 QUF702:QUH702 REB702:RED702 RNX702:RNZ702 RXT702:RXV702 SHP702:SHR702 SRL702:SRN702 TBH702:TBJ702 TLD702:TLF702 TUZ702:TVB702 UEV702:UEX702 UOR702:UOT702 UYN702:UYP702 VIJ702:VIL702 VSF702:VSH702 WCB702:WCD702 WLX702:WLZ702 WVT702:WVV702 L704:N704 JH704:JJ704 TD704:TF704 ACZ704:ADB704 AMV704:AMX704 AWR704:AWT704 BGN704:BGP704 BQJ704:BQL704 CAF704:CAH704 CKB704:CKD704 CTX704:CTZ704 DDT704:DDV704 DNP704:DNR704 DXL704:DXN704 EHH704:EHJ704 ERD704:ERF704 FAZ704:FBB704 FKV704:FKX704 FUR704:FUT704 GEN704:GEP704 GOJ704:GOL704 GYF704:GYH704 HIB704:HID704 HRX704:HRZ704 IBT704:IBV704 ILP704:ILR704 IVL704:IVN704 JFH704:JFJ704 JPD704:JPF704 JYZ704:JZB704 KIV704:KIX704 KSR704:KST704 LCN704:LCP704 LMJ704:LML704 LWF704:LWH704 MGB704:MGD704 MPX704:MPZ704 MZT704:MZV704 NJP704:NJR704 NTL704:NTN704 ODH704:ODJ704 OND704:ONF704 OWZ704:OXB704 PGV704:PGX704 PQR704:PQT704 QAN704:QAP704 QKJ704:QKL704 QUF704:QUH704 REB704:RED704 RNX704:RNZ704 RXT704:RXV704 SHP704:SHR704 SRL704:SRN704 TBH704:TBJ704 TLD704:TLF704 TUZ704:TVB704 UEV704:UEX704 UOR704:UOT704 UYN704:UYP704 VIJ704:VIL704 VSF704:VSH704 WCB704:WCD704 WLX704:WLZ704 WVT704:WVV704 L708:N708 JH708:JJ708 TD708:TF708 ACZ708:ADB708 AMV708:AMX708 AWR708:AWT708 BGN708:BGP708 BQJ708:BQL708 CAF708:CAH708 CKB708:CKD708 CTX708:CTZ708 DDT708:DDV708 DNP708:DNR708 DXL708:DXN708 EHH708:EHJ708 ERD708:ERF708 FAZ708:FBB708 FKV708:FKX708 FUR708:FUT708 GEN708:GEP708 GOJ708:GOL708 GYF708:GYH708 HIB708:HID708 HRX708:HRZ708 IBT708:IBV708 ILP708:ILR708 IVL708:IVN708 JFH708:JFJ708 JPD708:JPF708 JYZ708:JZB708 KIV708:KIX708 KSR708:KST708 LCN708:LCP708 LMJ708:LML708 LWF708:LWH708 MGB708:MGD708 MPX708:MPZ708 MZT708:MZV708 NJP708:NJR708 NTL708:NTN708 ODH708:ODJ708 OND708:ONF708 OWZ708:OXB708 PGV708:PGX708 PQR708:PQT708 QAN708:QAP708 QKJ708:QKL708 QUF708:QUH708 REB708:RED708 RNX708:RNZ708 RXT708:RXV708 SHP708:SHR708 SRL708:SRN708 TBH708:TBJ708 TLD708:TLF708 TUZ708:TVB708 UEV708:UEX708 UOR708:UOT708 UYN708:UYP708 VIJ708:VIL708 VSF708:VSH708 WCB708:WCD708 WLX708:WLZ708 WVT708:WVV708 L710:N710 JH710:JJ710 TD710:TF710 ACZ710:ADB710 AMV710:AMX710 AWR710:AWT710 BGN710:BGP710 BQJ710:BQL710 CAF710:CAH710 CKB710:CKD710 CTX710:CTZ710 DDT710:DDV710 DNP710:DNR710 DXL710:DXN710 EHH710:EHJ710 ERD710:ERF710 FAZ710:FBB710 FKV710:FKX710 FUR710:FUT710 GEN710:GEP710 GOJ710:GOL710 GYF710:GYH710 HIB710:HID710 HRX710:HRZ710 IBT710:IBV710 ILP710:ILR710 IVL710:IVN710 JFH710:JFJ710 JPD710:JPF710 JYZ710:JZB710 KIV710:KIX710 KSR710:KST710 LCN710:LCP710 LMJ710:LML710 LWF710:LWH710 MGB710:MGD710 MPX710:MPZ710 MZT710:MZV710 NJP710:NJR710 NTL710:NTN710 ODH710:ODJ710 OND710:ONF710 OWZ710:OXB710 PGV710:PGX710 PQR710:PQT710 QAN710:QAP710 QKJ710:QKL710 QUF710:QUH710 REB710:RED710 RNX710:RNZ710 RXT710:RXV710 SHP710:SHR710 SRL710:SRN710 TBH710:TBJ710 TLD710:TLF710 TUZ710:TVB710 UEV710:UEX710 UOR710:UOT710 UYN710:UYP710 VIJ710:VIL710 VSF710:VSH710 WCB710:WCD710 WLX710:WLZ710 WVT710:WVV710 L714:N714 JH714:JJ714 TD714:TF714 ACZ714:ADB714 AMV714:AMX714 AWR714:AWT714 BGN714:BGP714 BQJ714:BQL714 CAF714:CAH714 CKB714:CKD714 CTX714:CTZ714 DDT714:DDV714 DNP714:DNR714 DXL714:DXN714 EHH714:EHJ714 ERD714:ERF714 FAZ714:FBB714 FKV714:FKX714 FUR714:FUT714 GEN714:GEP714 GOJ714:GOL714 GYF714:GYH714 HIB714:HID714 HRX714:HRZ714 IBT714:IBV714 ILP714:ILR714 IVL714:IVN714 JFH714:JFJ714 JPD714:JPF714 JYZ714:JZB714 KIV714:KIX714 KSR714:KST714 LCN714:LCP714 LMJ714:LML714 LWF714:LWH714 MGB714:MGD714 MPX714:MPZ714 MZT714:MZV714 NJP714:NJR714 NTL714:NTN714 ODH714:ODJ714 OND714:ONF714 OWZ714:OXB714 PGV714:PGX714 PQR714:PQT714 QAN714:QAP714 QKJ714:QKL714 QUF714:QUH714 REB714:RED714 RNX714:RNZ714 RXT714:RXV714 SHP714:SHR714 SRL714:SRN714 TBH714:TBJ714 TLD714:TLF714 TUZ714:TVB714 UEV714:UEX714 UOR714:UOT714 UYN714:UYP714 VIJ714:VIL714 VSF714:VSH714 WCB714:WCD714 WLX714:WLZ714 WVT714:WVV714 L716:N716 JH716:JJ716 TD716:TF716 ACZ716:ADB716 AMV716:AMX716 AWR716:AWT716 BGN716:BGP716 BQJ716:BQL716 CAF716:CAH716 CKB716:CKD716 CTX716:CTZ716 DDT716:DDV716 DNP716:DNR716 DXL716:DXN716 EHH716:EHJ716 ERD716:ERF716 FAZ716:FBB716 FKV716:FKX716 FUR716:FUT716 GEN716:GEP716 GOJ716:GOL716 GYF716:GYH716 HIB716:HID716 HRX716:HRZ716 IBT716:IBV716 ILP716:ILR716 IVL716:IVN716 JFH716:JFJ716 JPD716:JPF716 JYZ716:JZB716 KIV716:KIX716 KSR716:KST716 LCN716:LCP716 LMJ716:LML716 LWF716:LWH716 MGB716:MGD716 MPX716:MPZ716 MZT716:MZV716 NJP716:NJR716 NTL716:NTN716 ODH716:ODJ716 OND716:ONF716 OWZ716:OXB716 PGV716:PGX716 PQR716:PQT716 QAN716:QAP716 QKJ716:QKL716 QUF716:QUH716 REB716:RED716 RNX716:RNZ716 RXT716:RXV716 SHP716:SHR716 SRL716:SRN716 TBH716:TBJ716 TLD716:TLF716 TUZ716:TVB716 UEV716:UEX716 UOR716:UOT716 UYN716:UYP716 VIJ716:VIL716 VSF716:VSH716 WCB716:WCD716 WLX716:WLZ716 WVT716:WVV716 L718:N718 JH718:JJ718 TD718:TF718 ACZ718:ADB718 AMV718:AMX718 AWR718:AWT718 BGN718:BGP718 BQJ718:BQL718 CAF718:CAH718 CKB718:CKD718 CTX718:CTZ718 DDT718:DDV718 DNP718:DNR718 DXL718:DXN718 EHH718:EHJ718 ERD718:ERF718 FAZ718:FBB718 FKV718:FKX718 FUR718:FUT718 GEN718:GEP718 GOJ718:GOL718 GYF718:GYH718 HIB718:HID718 HRX718:HRZ718 IBT718:IBV718 ILP718:ILR718 IVL718:IVN718 JFH718:JFJ718 JPD718:JPF718 JYZ718:JZB718 KIV718:KIX718 KSR718:KST718 LCN718:LCP718 LMJ718:LML718 LWF718:LWH718 MGB718:MGD718 MPX718:MPZ718 MZT718:MZV718 NJP718:NJR718 NTL718:NTN718 ODH718:ODJ718 OND718:ONF718 OWZ718:OXB718 PGV718:PGX718 PQR718:PQT718 QAN718:QAP718 QKJ718:QKL718 QUF718:QUH718 REB718:RED718 RNX718:RNZ718 RXT718:RXV718 SHP718:SHR718 SRL718:SRN718 TBH718:TBJ718 TLD718:TLF718 TUZ718:TVB718 UEV718:UEX718 UOR718:UOT718 UYN718:UYP718 VIJ718:VIL718 VSF718:VSH718 WCB718:WCD718 WLX718:WLZ718 WVT718:WVV718 L720:N720 JH720:JJ720 TD720:TF720 ACZ720:ADB720 AMV720:AMX720 AWR720:AWT720 BGN720:BGP720 BQJ720:BQL720 CAF720:CAH720 CKB720:CKD720 CTX720:CTZ720 DDT720:DDV720 DNP720:DNR720 DXL720:DXN720 EHH720:EHJ720 ERD720:ERF720 FAZ720:FBB720 FKV720:FKX720 FUR720:FUT720 GEN720:GEP720 GOJ720:GOL720 GYF720:GYH720 HIB720:HID720 HRX720:HRZ720 IBT720:IBV720 ILP720:ILR720 IVL720:IVN720 JFH720:JFJ720 JPD720:JPF720 JYZ720:JZB720 KIV720:KIX720 KSR720:KST720 LCN720:LCP720 LMJ720:LML720 LWF720:LWH720 MGB720:MGD720 MPX720:MPZ720 MZT720:MZV720 NJP720:NJR720 NTL720:NTN720 ODH720:ODJ720 OND720:ONF720 OWZ720:OXB720 PGV720:PGX720 PQR720:PQT720 QAN720:QAP720 QKJ720:QKL720 QUF720:QUH720 REB720:RED720 RNX720:RNZ720 RXT720:RXV720 SHP720:SHR720 SRL720:SRN720 TBH720:TBJ720 TLD720:TLF720 TUZ720:TVB720 UEV720:UEX720 UOR720:UOT720 UYN720:UYP720 VIJ720:VIL720 VSF720:VSH720 WCB720:WCD720 WLX720:WLZ720 WVT720:WVV720">
      <formula1>"X, -----"</formula1>
    </dataValidation>
  </dataValidations>
  <hyperlinks>
    <hyperlink ref="R4" location="Working!A1" display="General"/>
    <hyperlink ref="S4" location="Working!A66" display="General 2"/>
    <hyperlink ref="T4" location="Working!A120" display="Part 1"/>
    <hyperlink ref="U4" location="Working!A217" display="Part 2"/>
    <hyperlink ref="V4" location="Working!A282" display="Part 3"/>
    <hyperlink ref="W4" location="Working!A376" display="Part 4"/>
    <hyperlink ref="X4" location="Working!A466" display="Part 6"/>
    <hyperlink ref="Y4" location="Working!A605" display="Part 7"/>
    <hyperlink ref="R56" location="Working!A1" display="General"/>
    <hyperlink ref="S56" location="Working!A66" display="General 2"/>
    <hyperlink ref="T56" location="Working!A120" display="Part 1"/>
    <hyperlink ref="U56" location="Working!A217" display="Part 2"/>
    <hyperlink ref="V56" location="Working!A282" display="Part 3"/>
    <hyperlink ref="W56" location="Working!A376" display="Part 4"/>
    <hyperlink ref="X56" location="Working!A466" display="Part 6"/>
    <hyperlink ref="Y56" location="Working!A605" display="Part 7"/>
    <hyperlink ref="R110" location="Working!A1" display="General"/>
    <hyperlink ref="S110" location="Working!A53" display="General 2"/>
    <hyperlink ref="T110" location="Working!A120" display="Part 1"/>
    <hyperlink ref="U110" location="Working!A217" display="Part 2"/>
    <hyperlink ref="V110" location="Working!A282" display="Part 3"/>
    <hyperlink ref="W110" location="Working!A376" display="Part 4"/>
    <hyperlink ref="X110" location="Working!A466" display="Part 6"/>
    <hyperlink ref="Y110" location="Working!A605" display="Part 7"/>
    <hyperlink ref="R207" location="Working!A1" display="General"/>
    <hyperlink ref="S207" location="Working!A53" display="General 2"/>
    <hyperlink ref="T207" location="Working!A109" display="Part 1"/>
    <hyperlink ref="U207" location="Working!A217" display="Part 2"/>
    <hyperlink ref="V207" location="Working!A282" display="Part 3"/>
    <hyperlink ref="W207" location="Working!A376" display="Part 4"/>
    <hyperlink ref="X207" location="Working!A466" display="Part 6"/>
    <hyperlink ref="Y207" location="Working!A605" display="Part 7"/>
    <hyperlink ref="R269" location="Working!A1" display="General"/>
    <hyperlink ref="S269" location="Working!A53" display="General 2"/>
    <hyperlink ref="T269" location="Working!A109" display="Part 1"/>
    <hyperlink ref="U269" location="Working!A206" display="Part 2"/>
    <hyperlink ref="V269" location="Working!A282" display="Part 3"/>
    <hyperlink ref="W269" location="Working!A376" display="Part 4"/>
    <hyperlink ref="X269" location="Working!A466" display="Part 6"/>
    <hyperlink ref="Y269" location="Working!A605" display="Part 7"/>
    <hyperlink ref="R365" location="Working!A1" display="General"/>
    <hyperlink ref="S365" location="Working!A53" display="General 2"/>
    <hyperlink ref="T365" location="Working!A109" display="Part 1"/>
    <hyperlink ref="U365" location="Working!A206" display="Part 2"/>
    <hyperlink ref="V365" location="Working!A268" display="Part 3"/>
    <hyperlink ref="W365" location="Working!A374" display="Part 4"/>
    <hyperlink ref="X365" location="Working!A466" display="Part 6"/>
    <hyperlink ref="Y365" location="Working!A605" display="Part 7"/>
    <hyperlink ref="R457" location="Working!A1" display="General"/>
    <hyperlink ref="S457" location="Working!A53" display="General 2"/>
    <hyperlink ref="T457" location="Working!A109" display="Part 1"/>
    <hyperlink ref="U457" location="Working!A206" display="Part 2"/>
    <hyperlink ref="V457" location="Working!A268" display="Part 3"/>
    <hyperlink ref="W457" location="Working!A364" display="Part 4"/>
    <hyperlink ref="X457" location="Working!A466" display="Part 6"/>
    <hyperlink ref="Y457" location="Working!A605" display="Part 7"/>
    <hyperlink ref="R592" location="Working!A1" display="General"/>
    <hyperlink ref="S592" location="Working!A53" display="General 2"/>
    <hyperlink ref="T592" location="Working!A109" display="Part 1"/>
    <hyperlink ref="U592" location="Working!A206" display="Part 2"/>
    <hyperlink ref="V592" location="Working!A268" display="Part 3"/>
    <hyperlink ref="W592" location="Working!A364" display="Part 4"/>
    <hyperlink ref="X592" location="Working!A456" display="Part 6"/>
    <hyperlink ref="Y592" location="Working!A605" display="Part 7"/>
    <hyperlink ref="Z592" location="Working!L696" display="Logo Use"/>
    <hyperlink ref="Z457" location="Working!L696" display="Logo Use"/>
    <hyperlink ref="Z365" location="Working!L696" display="Logo Use"/>
    <hyperlink ref="Z269" location="Working!L696" display="Logo Use"/>
    <hyperlink ref="Z207" location="Working!L696" display="Logo Use"/>
    <hyperlink ref="Z110" location="Working!L696" display="Logo Use"/>
    <hyperlink ref="Z56" location="Working!L696" display="Logo Use"/>
    <hyperlink ref="Z4" location="Working!L696" display="Logo Use"/>
  </hyperlinks>
  <pageMargins left="0.45" right="0.45"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36" id="{21F4157A-2845-4615-8570-7A0E7A8F84AB}">
            <xm:f>AND($L597="", $M597="", 'Page 1-3'!$P$87&gt;0)</xm:f>
            <x14:dxf>
              <fill>
                <patternFill>
                  <bgColor rgb="FFFFFF00"/>
                </patternFill>
              </fill>
            </x14:dxf>
          </x14:cfRule>
          <xm:sqref>L597:M597</xm:sqref>
        </x14:conditionalFormatting>
        <x14:conditionalFormatting xmlns:xm="http://schemas.microsoft.com/office/excel/2006/main">
          <x14:cfRule type="expression" priority="234" id="{E77491C5-91DE-48F4-B0FE-0C2DDC348AEE}">
            <xm:f>AND($L603=0, $M603=0, $N603=0, 'Page 1-3'!$P$87&gt;0)</xm:f>
            <x14:dxf>
              <fill>
                <patternFill>
                  <bgColor rgb="FFFFFF00"/>
                </patternFill>
              </fill>
            </x14:dxf>
          </x14:cfRule>
          <xm:sqref>L603:N603</xm:sqref>
        </x14:conditionalFormatting>
        <x14:conditionalFormatting xmlns:xm="http://schemas.microsoft.com/office/excel/2006/main">
          <x14:cfRule type="expression" priority="235" id="{FBEDD0C6-9B5B-404E-95A2-0873E98EB966}">
            <xm:f>AND($L599=0, $M599=0, $N599=0, 'Page 1-3'!$P$87&gt;0)</xm:f>
            <x14:dxf>
              <fill>
                <patternFill>
                  <bgColor rgb="FFFFFF00"/>
                </patternFill>
              </fill>
            </x14:dxf>
          </x14:cfRule>
          <xm:sqref>L599:N601</xm:sqref>
        </x14:conditionalFormatting>
        <x14:conditionalFormatting xmlns:xm="http://schemas.microsoft.com/office/excel/2006/main">
          <x14:cfRule type="expression" priority="710" id="{D1E96BF4-2FE0-477B-B6FA-134C362C8451}">
            <xm:f>AND($L159="", $M159="", 'Page 1-3'!$P$75&gt;0, $A$151="Option A")</xm:f>
            <x14:dxf>
              <fill>
                <patternFill>
                  <bgColor rgb="FFFFFF00"/>
                </patternFill>
              </fill>
            </x14:dxf>
          </x14:cfRule>
          <xm:sqref>L159:M159</xm:sqref>
        </x14:conditionalFormatting>
        <x14:conditionalFormatting xmlns:xm="http://schemas.microsoft.com/office/excel/2006/main">
          <x14:cfRule type="expression" priority="698" id="{F13692FD-B622-43E5-87E2-4C0AB58D8574}">
            <xm:f>AND($L165="", $M165="", $N165="", 'Page 1-3'!$P$75&gt;0, $A$151="Option A")</xm:f>
            <x14:dxf>
              <fill>
                <patternFill>
                  <bgColor rgb="FFFFFF00"/>
                </patternFill>
              </fill>
            </x14:dxf>
          </x14:cfRule>
          <xm:sqref>L165:N165</xm:sqref>
        </x14:conditionalFormatting>
        <x14:conditionalFormatting xmlns:xm="http://schemas.microsoft.com/office/excel/2006/main">
          <x14:cfRule type="expression" priority="742" id="{CC403DE5-9B93-40AA-AF19-45CB2DC6F602}">
            <xm:f>AND($L117=0, $M117=0, $N117=0, 'Page 1-3'!$P$75&gt;0)</xm:f>
            <x14:dxf>
              <fill>
                <patternFill>
                  <bgColor rgb="FFFFFF00"/>
                </patternFill>
              </fill>
            </x14:dxf>
          </x14:cfRule>
          <xm:sqref>L117:N117</xm:sqref>
        </x14:conditionalFormatting>
        <x14:conditionalFormatting xmlns:xm="http://schemas.microsoft.com/office/excel/2006/main">
          <x14:cfRule type="expression" priority="741" id="{BBD36935-081C-4631-952D-035A10DED2FA}">
            <xm:f>AND('Page 1-3'!$P$75&gt;0, $D$112=0)</xm:f>
            <x14:dxf>
              <fill>
                <patternFill>
                  <bgColor rgb="FFFFFF00"/>
                </patternFill>
              </fill>
            </x14:dxf>
          </x14:cfRule>
          <xm:sqref>D112</xm:sqref>
        </x14:conditionalFormatting>
        <x14:conditionalFormatting xmlns:xm="http://schemas.microsoft.com/office/excel/2006/main">
          <x14:cfRule type="expression" priority="740" id="{15943BD2-F240-4E8A-ABF2-1C450B3A261E}">
            <xm:f>AND('Page 1-3'!$P$75&gt;0, $A$114=0)</xm:f>
            <x14:dxf>
              <fill>
                <patternFill>
                  <bgColor rgb="FFFFFF00"/>
                </patternFill>
              </fill>
            </x14:dxf>
          </x14:cfRule>
          <xm:sqref>A114:O114</xm:sqref>
        </x14:conditionalFormatting>
        <x14:conditionalFormatting xmlns:xm="http://schemas.microsoft.com/office/excel/2006/main">
          <x14:cfRule type="expression" priority="738" id="{8950F1A0-DCF5-4CAA-8519-830396E4E269}">
            <xm:f>AND($L119=0, $M119=0, $N119=0, 'Page 1-3'!$P$75&gt;0)</xm:f>
            <x14:dxf>
              <fill>
                <patternFill>
                  <bgColor rgb="FFFFFF00"/>
                </patternFill>
              </fill>
            </x14:dxf>
          </x14:cfRule>
          <xm:sqref>L119:N119</xm:sqref>
        </x14:conditionalFormatting>
        <x14:conditionalFormatting xmlns:xm="http://schemas.microsoft.com/office/excel/2006/main">
          <x14:cfRule type="expression" priority="736" id="{F824331D-5391-4707-832E-35CBF57E93BD}">
            <xm:f>AND($L121=0, $M121=0, $N121=0, 'Page 1-3'!$P$75&gt;0)</xm:f>
            <x14:dxf>
              <fill>
                <patternFill>
                  <bgColor rgb="FFFFFF00"/>
                </patternFill>
              </fill>
            </x14:dxf>
          </x14:cfRule>
          <xm:sqref>L121:N121</xm:sqref>
        </x14:conditionalFormatting>
        <x14:conditionalFormatting xmlns:xm="http://schemas.microsoft.com/office/excel/2006/main">
          <x14:cfRule type="expression" priority="734" id="{DE1156B1-4A99-4A00-B133-8A3BDAFD94F4}">
            <xm:f>AND($L125=0, $M125=0, $N125=0, 'Page 1-3'!$P$75&gt;0)</xm:f>
            <x14:dxf>
              <fill>
                <patternFill>
                  <bgColor rgb="FFFFFF00"/>
                </patternFill>
              </fill>
            </x14:dxf>
          </x14:cfRule>
          <xm:sqref>L125:N125</xm:sqref>
        </x14:conditionalFormatting>
        <x14:conditionalFormatting xmlns:xm="http://schemas.microsoft.com/office/excel/2006/main">
          <x14:cfRule type="expression" priority="732" id="{99BAD8B0-49AE-47E9-BD8C-58CA7BB58936}">
            <xm:f>AND($L127=0, $M127=0, $N127=0, 'Page 1-3'!$P$75&gt;0)</xm:f>
            <x14:dxf>
              <fill>
                <patternFill>
                  <bgColor rgb="FFFFFF00"/>
                </patternFill>
              </fill>
            </x14:dxf>
          </x14:cfRule>
          <xm:sqref>L127:N127</xm:sqref>
        </x14:conditionalFormatting>
        <x14:conditionalFormatting xmlns:xm="http://schemas.microsoft.com/office/excel/2006/main">
          <x14:cfRule type="expression" priority="730" id="{CCCAF4CB-D3D6-4AEE-BA0F-0240B98A3812}">
            <xm:f>AND($L135=0, $M135=0, $N135=0, 'Page 1-3'!$P$75&gt;0)</xm:f>
            <x14:dxf>
              <fill>
                <patternFill>
                  <bgColor rgb="FFFFFF00"/>
                </patternFill>
              </fill>
            </x14:dxf>
          </x14:cfRule>
          <xm:sqref>L135:N135</xm:sqref>
        </x14:conditionalFormatting>
        <x14:conditionalFormatting xmlns:xm="http://schemas.microsoft.com/office/excel/2006/main">
          <x14:cfRule type="expression" priority="728" id="{9269CCDC-3478-4D12-A7F9-EF50A4D278BA}">
            <xm:f>AND($L138=0, $M138=0, $N138=0, 'Page 1-3'!$P$75&gt;0)</xm:f>
            <x14:dxf>
              <fill>
                <patternFill>
                  <bgColor rgb="FFFFFF00"/>
                </patternFill>
              </fill>
            </x14:dxf>
          </x14:cfRule>
          <xm:sqref>L138:N138</xm:sqref>
        </x14:conditionalFormatting>
        <x14:conditionalFormatting xmlns:xm="http://schemas.microsoft.com/office/excel/2006/main">
          <x14:cfRule type="expression" priority="726" id="{D25C30B4-92B1-45BA-B7FC-4BA667D0A07E}">
            <xm:f>AND($L140=0, $M140=0, $N140=0, 'Page 1-3'!$P$75&gt;0)</xm:f>
            <x14:dxf>
              <fill>
                <patternFill>
                  <bgColor rgb="FFFFFF00"/>
                </patternFill>
              </fill>
            </x14:dxf>
          </x14:cfRule>
          <xm:sqref>L140:N140</xm:sqref>
        </x14:conditionalFormatting>
        <x14:conditionalFormatting xmlns:xm="http://schemas.microsoft.com/office/excel/2006/main">
          <x14:cfRule type="expression" priority="724" id="{E373DB8A-E1C0-47C1-B611-3B2F7CFF78D5}">
            <xm:f>AND($L142=0, $M142=0, $N142=0, 'Page 1-3'!$P$75&gt;0)</xm:f>
            <x14:dxf>
              <fill>
                <patternFill>
                  <bgColor rgb="FFFFFF00"/>
                </patternFill>
              </fill>
            </x14:dxf>
          </x14:cfRule>
          <xm:sqref>L142:N142</xm:sqref>
        </x14:conditionalFormatting>
        <x14:conditionalFormatting xmlns:xm="http://schemas.microsoft.com/office/excel/2006/main">
          <x14:cfRule type="expression" priority="722" id="{A757E718-9863-4239-AAB1-28400562450C}">
            <xm:f>AND($L131="", $M131="", 'Page 1-3'!$P$75&gt;0)</xm:f>
            <x14:dxf>
              <fill>
                <patternFill>
                  <bgColor rgb="FFFFFF00"/>
                </patternFill>
              </fill>
            </x14:dxf>
          </x14:cfRule>
          <xm:sqref>L131:M131</xm:sqref>
        </x14:conditionalFormatting>
        <x14:conditionalFormatting xmlns:xm="http://schemas.microsoft.com/office/excel/2006/main">
          <x14:cfRule type="expression" priority="720" id="{240C1A5C-B32F-4C32-A259-B79EB966C3AD}">
            <xm:f>AND($L144=0, $M144=0, $N144=0, 'Page 1-3'!$P$75&gt;0)</xm:f>
            <x14:dxf>
              <fill>
                <patternFill>
                  <bgColor rgb="FFFFFF00"/>
                </patternFill>
              </fill>
            </x14:dxf>
          </x14:cfRule>
          <xm:sqref>L144:N144</xm:sqref>
        </x14:conditionalFormatting>
        <x14:conditionalFormatting xmlns:xm="http://schemas.microsoft.com/office/excel/2006/main">
          <x14:cfRule type="expression" priority="718" id="{6878E703-1F26-499D-9B67-5EB32FB49902}">
            <xm:f>AND($L185=0, $M185=0, $N185=0, 'Page 1-3'!$P$75&gt;0)</xm:f>
            <x14:dxf>
              <fill>
                <patternFill>
                  <bgColor rgb="FFFFFF00"/>
                </patternFill>
              </fill>
            </x14:dxf>
          </x14:cfRule>
          <xm:sqref>L185:N185</xm:sqref>
        </x14:conditionalFormatting>
        <x14:conditionalFormatting xmlns:xm="http://schemas.microsoft.com/office/excel/2006/main">
          <x14:cfRule type="expression" priority="716" id="{B2B2240E-4BCE-41A3-AA2E-2A23DC86BD42}">
            <xm:f>AND($L189=0, $M189=0, $N189=0, 'Page 1-3'!$P$75&gt;0)</xm:f>
            <x14:dxf>
              <fill>
                <patternFill>
                  <bgColor rgb="FFFFFF00"/>
                </patternFill>
              </fill>
            </x14:dxf>
          </x14:cfRule>
          <xm:sqref>L189:N189</xm:sqref>
        </x14:conditionalFormatting>
        <x14:conditionalFormatting xmlns:xm="http://schemas.microsoft.com/office/excel/2006/main">
          <x14:cfRule type="expression" priority="714" id="{8F206BD1-9616-4386-9DA3-496806677AB9}">
            <xm:f>AND($L193=0, $M193=0, $N193=0, 'Page 1-3'!$P$75&gt;0)</xm:f>
            <x14:dxf>
              <fill>
                <patternFill>
                  <bgColor rgb="FFFFFF00"/>
                </patternFill>
              </fill>
            </x14:dxf>
          </x14:cfRule>
          <xm:sqref>L193:N193</xm:sqref>
        </x14:conditionalFormatting>
        <x14:conditionalFormatting xmlns:xm="http://schemas.microsoft.com/office/excel/2006/main">
          <x14:cfRule type="expression" priority="699" id="{CA7D7A9A-9E17-4E65-A1B9-DEE7A2E1A628}">
            <xm:f>AND($L161="", $M161="", 'Page 1-3'!$P$75&gt;0, $A$151="Option A")</xm:f>
            <x14:dxf>
              <fill>
                <patternFill>
                  <bgColor rgb="FFFFFF00"/>
                </patternFill>
              </fill>
            </x14:dxf>
          </x14:cfRule>
          <xm:sqref>L161:M161</xm:sqref>
        </x14:conditionalFormatting>
        <x14:conditionalFormatting xmlns:xm="http://schemas.microsoft.com/office/excel/2006/main">
          <x14:cfRule type="expression" priority="696" id="{0D07BFD0-6D93-4181-8845-828BECC71734}">
            <xm:f>AND($L167="", $M167="", $N167="", 'Page 1-3'!$P$75&gt;0, $A$151="Option A")</xm:f>
            <x14:dxf>
              <fill>
                <patternFill>
                  <bgColor rgb="FFFFFF00"/>
                </patternFill>
              </fill>
            </x14:dxf>
          </x14:cfRule>
          <xm:sqref>L167:N167</xm:sqref>
        </x14:conditionalFormatting>
        <x14:conditionalFormatting xmlns:xm="http://schemas.microsoft.com/office/excel/2006/main">
          <x14:cfRule type="expression" priority="693" id="{C59EFCB8-9CC7-455F-83DF-25CA59FC5F52}">
            <xm:f>AND($L170="", $M170="", 'Page 1-3'!$P$75&gt;0, $A$151="Option B")</xm:f>
            <x14:dxf>
              <fill>
                <patternFill>
                  <bgColor rgb="FFFFFF00"/>
                </patternFill>
              </fill>
            </x14:dxf>
          </x14:cfRule>
          <xm:sqref>L170:M170</xm:sqref>
        </x14:conditionalFormatting>
        <x14:conditionalFormatting xmlns:xm="http://schemas.microsoft.com/office/excel/2006/main">
          <x14:cfRule type="expression" priority="690" id="{1CFA2E7B-7649-4F83-A2A2-C9C16279207F}">
            <xm:f>AND($L172="", $M172="", 'Page 1-3'!$P$75&gt;0, $A$151="Option B")</xm:f>
            <x14:dxf>
              <fill>
                <patternFill>
                  <bgColor rgb="FFFFFF00"/>
                </patternFill>
              </fill>
            </x14:dxf>
          </x14:cfRule>
          <xm:sqref>L172:M172</xm:sqref>
        </x14:conditionalFormatting>
        <x14:conditionalFormatting xmlns:xm="http://schemas.microsoft.com/office/excel/2006/main">
          <x14:cfRule type="expression" priority="687" id="{3410B059-2B8B-4A4E-A5E0-B5307E679065}">
            <xm:f>AND($L176="", $M176="", 'Page 1-3'!$P$75&gt;0, $A$151="Option B")</xm:f>
            <x14:dxf>
              <fill>
                <patternFill>
                  <bgColor rgb="FFFFFF00"/>
                </patternFill>
              </fill>
            </x14:dxf>
          </x14:cfRule>
          <xm:sqref>L176:M176</xm:sqref>
        </x14:conditionalFormatting>
        <x14:conditionalFormatting xmlns:xm="http://schemas.microsoft.com/office/excel/2006/main">
          <x14:cfRule type="expression" priority="684" id="{C4C22161-5996-440F-8FC1-1C7AF0D2ACCE}">
            <xm:f>AND($L174="", $M174="", $N174="", 'Page 1-3'!$P$75&gt;0, $A$151="Option B")</xm:f>
            <x14:dxf>
              <fill>
                <patternFill>
                  <bgColor rgb="FFFFFF00"/>
                </patternFill>
              </fill>
            </x14:dxf>
          </x14:cfRule>
          <xm:sqref>L174:N174</xm:sqref>
        </x14:conditionalFormatting>
        <x14:conditionalFormatting xmlns:xm="http://schemas.microsoft.com/office/excel/2006/main">
          <x14:cfRule type="expression" priority="681" id="{4E22AE38-4D69-4D69-B451-71C5651E94E2}">
            <xm:f>AND($L179="", $M179="", 'Page 1-3'!$P$75&gt;0, $A$151="Option C")</xm:f>
            <x14:dxf>
              <fill>
                <patternFill>
                  <bgColor rgb="FFFFFF00"/>
                </patternFill>
              </fill>
            </x14:dxf>
          </x14:cfRule>
          <xm:sqref>L179:M179</xm:sqref>
        </x14:conditionalFormatting>
        <x14:conditionalFormatting xmlns:xm="http://schemas.microsoft.com/office/excel/2006/main">
          <x14:cfRule type="expression" priority="678" id="{0FD6D846-B4AD-4A61-A3AB-13455DCEE388}">
            <xm:f>AND($L209="", $M209="", 'Page 1-3'!$P$77&gt;0)</xm:f>
            <x14:dxf>
              <fill>
                <patternFill>
                  <bgColor rgb="FFFFFF00"/>
                </patternFill>
              </fill>
            </x14:dxf>
          </x14:cfRule>
          <xm:sqref>L209:M209</xm:sqref>
        </x14:conditionalFormatting>
        <x14:conditionalFormatting xmlns:xm="http://schemas.microsoft.com/office/excel/2006/main">
          <x14:cfRule type="expression" priority="676" id="{EE4B691F-C2C7-4A39-8678-A9A47EF07270}">
            <xm:f>AND($L211=0, $M211=0, $N211=0, 'Page 1-3'!$P$77&gt;0)</xm:f>
            <x14:dxf>
              <fill>
                <patternFill>
                  <bgColor rgb="FFFFFF00"/>
                </patternFill>
              </fill>
            </x14:dxf>
          </x14:cfRule>
          <xm:sqref>L211:N211</xm:sqref>
        </x14:conditionalFormatting>
        <x14:conditionalFormatting xmlns:xm="http://schemas.microsoft.com/office/excel/2006/main">
          <x14:cfRule type="expression" priority="674" id="{7D100080-F807-42C3-9597-41F15029156F}">
            <xm:f>AND($L213=0, $M213=0, $N213=0, 'Page 1-3'!$P$77&gt;0)</xm:f>
            <x14:dxf>
              <fill>
                <patternFill>
                  <bgColor rgb="FFFFFF00"/>
                </patternFill>
              </fill>
            </x14:dxf>
          </x14:cfRule>
          <xm:sqref>L213:N213</xm:sqref>
        </x14:conditionalFormatting>
        <x14:conditionalFormatting xmlns:xm="http://schemas.microsoft.com/office/excel/2006/main">
          <x14:cfRule type="expression" priority="672" id="{1E23E84B-8D1C-4F64-99D5-615B5A293697}">
            <xm:f>AND($L215=0, $M215=0, $N215=0, 'Page 1-3'!$P$77&gt;0)</xm:f>
            <x14:dxf>
              <fill>
                <patternFill>
                  <bgColor rgb="FFFFFF00"/>
                </patternFill>
              </fill>
            </x14:dxf>
          </x14:cfRule>
          <xm:sqref>L215:N215</xm:sqref>
        </x14:conditionalFormatting>
        <x14:conditionalFormatting xmlns:xm="http://schemas.microsoft.com/office/excel/2006/main">
          <x14:cfRule type="expression" priority="670" id="{E15BBCDD-1A01-4003-BCD7-48D246DF33B3}">
            <xm:f>AND($L217=0, $M217=0, $N217=0, 'Page 1-3'!$P$77&gt;0)</xm:f>
            <x14:dxf>
              <fill>
                <patternFill>
                  <bgColor rgb="FFFFFF00"/>
                </patternFill>
              </fill>
            </x14:dxf>
          </x14:cfRule>
          <xm:sqref>L217:N217</xm:sqref>
        </x14:conditionalFormatting>
        <x14:conditionalFormatting xmlns:xm="http://schemas.microsoft.com/office/excel/2006/main">
          <x14:cfRule type="expression" priority="668" id="{CDFB632E-EC19-4AF2-B859-4A019551175B}">
            <xm:f>AND($L223=0, $M223=0, $N223=0, 'Page 1-3'!$P$77&gt;0)</xm:f>
            <x14:dxf>
              <fill>
                <patternFill>
                  <bgColor rgb="FFFFFF00"/>
                </patternFill>
              </fill>
            </x14:dxf>
          </x14:cfRule>
          <xm:sqref>L223:N223</xm:sqref>
        </x14:conditionalFormatting>
        <x14:conditionalFormatting xmlns:xm="http://schemas.microsoft.com/office/excel/2006/main">
          <x14:cfRule type="expression" priority="666" id="{C6B53EF0-F18B-4B7D-B6A2-4445163C9BF3}">
            <xm:f>AND($L225=0, $M225=0, $N225=0, 'Page 1-3'!$P$77&gt;0)</xm:f>
            <x14:dxf>
              <fill>
                <patternFill>
                  <bgColor rgb="FFFFFF00"/>
                </patternFill>
              </fill>
            </x14:dxf>
          </x14:cfRule>
          <xm:sqref>L225:N225</xm:sqref>
        </x14:conditionalFormatting>
        <x14:conditionalFormatting xmlns:xm="http://schemas.microsoft.com/office/excel/2006/main">
          <x14:cfRule type="expression" priority="664" id="{D43262FF-70FF-4418-8A24-39FEEE4210E6}">
            <xm:f>AND($L229=0, $M229=0, $N229=0, 'Page 1-3'!$P$77&gt;0)</xm:f>
            <x14:dxf>
              <fill>
                <patternFill>
                  <bgColor rgb="FFFFFF00"/>
                </patternFill>
              </fill>
            </x14:dxf>
          </x14:cfRule>
          <xm:sqref>L229:N229</xm:sqref>
        </x14:conditionalFormatting>
        <x14:conditionalFormatting xmlns:xm="http://schemas.microsoft.com/office/excel/2006/main">
          <x14:cfRule type="expression" priority="662" id="{67A1CB22-B64A-4FB5-945A-97D02DBBEAEF}">
            <xm:f>AND($L231=0, $M231=0, $N231=0, 'Page 1-3'!$P$77&gt;0)</xm:f>
            <x14:dxf>
              <fill>
                <patternFill>
                  <bgColor rgb="FFFFFF00"/>
                </patternFill>
              </fill>
            </x14:dxf>
          </x14:cfRule>
          <xm:sqref>L231:N231</xm:sqref>
        </x14:conditionalFormatting>
        <x14:conditionalFormatting xmlns:xm="http://schemas.microsoft.com/office/excel/2006/main">
          <x14:cfRule type="expression" priority="660" id="{6C452053-8A73-4350-BAF2-F47C4F8394BF}">
            <xm:f>AND($L233=0, $M233=0, $N233=0, 'Page 1-3'!$P$77&gt;0)</xm:f>
            <x14:dxf>
              <fill>
                <patternFill>
                  <bgColor rgb="FFFFFF00"/>
                </patternFill>
              </fill>
            </x14:dxf>
          </x14:cfRule>
          <xm:sqref>L233:N233</xm:sqref>
        </x14:conditionalFormatting>
        <x14:conditionalFormatting xmlns:xm="http://schemas.microsoft.com/office/excel/2006/main">
          <x14:cfRule type="expression" priority="658" id="{9363F6A9-94CA-4C38-8311-BDD1E6253C14}">
            <xm:f>AND($L235=0, $M235=0, $N235=0, 'Page 1-3'!$P$77&gt;0)</xm:f>
            <x14:dxf>
              <fill>
                <patternFill>
                  <bgColor rgb="FFFFFF00"/>
                </patternFill>
              </fill>
            </x14:dxf>
          </x14:cfRule>
          <xm:sqref>L235:N235</xm:sqref>
        </x14:conditionalFormatting>
        <x14:conditionalFormatting xmlns:xm="http://schemas.microsoft.com/office/excel/2006/main">
          <x14:cfRule type="expression" priority="656" id="{3DC3A6C8-4499-4631-98CE-9BDAD110EE87}">
            <xm:f>AND($L237=0, $M237=0, $N237=0, 'Page 1-3'!$P$77&gt;0)</xm:f>
            <x14:dxf>
              <fill>
                <patternFill>
                  <bgColor rgb="FFFFFF00"/>
                </patternFill>
              </fill>
            </x14:dxf>
          </x14:cfRule>
          <xm:sqref>L237:N237</xm:sqref>
        </x14:conditionalFormatting>
        <x14:conditionalFormatting xmlns:xm="http://schemas.microsoft.com/office/excel/2006/main">
          <x14:cfRule type="expression" priority="654" id="{45DCD1CE-446A-4CEA-96AD-4850A12916C8}">
            <xm:f>AND($L241=0, $M241=0, $N241=0, 'Page 1-3'!$P$77&gt;0)</xm:f>
            <x14:dxf>
              <fill>
                <patternFill>
                  <bgColor rgb="FFFFFF00"/>
                </patternFill>
              </fill>
            </x14:dxf>
          </x14:cfRule>
          <xm:sqref>L241:N241</xm:sqref>
        </x14:conditionalFormatting>
        <x14:conditionalFormatting xmlns:xm="http://schemas.microsoft.com/office/excel/2006/main">
          <x14:cfRule type="expression" priority="652" id="{23101EFE-C855-4674-90DB-E9D3B347BFB4}">
            <xm:f>AND($L243=0, $M243=0, $N243=0, 'Page 1-3'!$P$77&gt;0)</xm:f>
            <x14:dxf>
              <fill>
                <patternFill>
                  <bgColor rgb="FFFFFF00"/>
                </patternFill>
              </fill>
            </x14:dxf>
          </x14:cfRule>
          <xm:sqref>L243:N243</xm:sqref>
        </x14:conditionalFormatting>
        <x14:conditionalFormatting xmlns:xm="http://schemas.microsoft.com/office/excel/2006/main">
          <x14:cfRule type="expression" priority="650" id="{2DE33916-327B-4B26-9FCA-75B4B3D1E764}">
            <xm:f>AND($L245=0, $M245=0, $N245=0, 'Page 1-3'!$P$77&gt;0)</xm:f>
            <x14:dxf>
              <fill>
                <patternFill>
                  <bgColor rgb="FFFFFF00"/>
                </patternFill>
              </fill>
            </x14:dxf>
          </x14:cfRule>
          <xm:sqref>L245:N245</xm:sqref>
        </x14:conditionalFormatting>
        <x14:conditionalFormatting xmlns:xm="http://schemas.microsoft.com/office/excel/2006/main">
          <x14:cfRule type="expression" priority="648" id="{6ADCC872-00D2-44CD-AB44-DA7A5E6674C4}">
            <xm:f>AND($L249=0, $M249=0, $N249=0, 'Page 1-3'!$P$77&gt;0)</xm:f>
            <x14:dxf>
              <fill>
                <patternFill>
                  <bgColor rgb="FFFFFF00"/>
                </patternFill>
              </fill>
            </x14:dxf>
          </x14:cfRule>
          <xm:sqref>L249:N249</xm:sqref>
        </x14:conditionalFormatting>
        <x14:conditionalFormatting xmlns:xm="http://schemas.microsoft.com/office/excel/2006/main">
          <x14:cfRule type="expression" priority="646" id="{80431A97-BB57-49EC-ABD6-A1BB4A07D1DF}">
            <xm:f>AND($L253=0, $M253=0, $N253=0, 'Page 1-3'!$P$77&gt;0)</xm:f>
            <x14:dxf>
              <fill>
                <patternFill>
                  <bgColor rgb="FFFFFF00"/>
                </patternFill>
              </fill>
            </x14:dxf>
          </x14:cfRule>
          <xm:sqref>L253:N253</xm:sqref>
        </x14:conditionalFormatting>
        <x14:conditionalFormatting xmlns:xm="http://schemas.microsoft.com/office/excel/2006/main">
          <x14:cfRule type="expression" priority="622" id="{7DEE9068-A36F-4BB3-94A5-768586FE6C17}">
            <xm:f>AND($L183="", $M183="", 'Page 1-3'!$P$75&gt;0)</xm:f>
            <x14:dxf>
              <fill>
                <patternFill>
                  <bgColor rgb="FFFFFF00"/>
                </patternFill>
              </fill>
            </x14:dxf>
          </x14:cfRule>
          <xm:sqref>L183:M183</xm:sqref>
        </x14:conditionalFormatting>
        <x14:conditionalFormatting xmlns:xm="http://schemas.microsoft.com/office/excel/2006/main">
          <x14:cfRule type="expression" priority="620" id="{EE2B95B0-341D-4747-A332-466B24563C87}">
            <xm:f>AND($L221="", $M221="", 'Page 1-3'!$P$77&gt;0)</xm:f>
            <x14:dxf>
              <fill>
                <patternFill>
                  <bgColor rgb="FFFFFF00"/>
                </patternFill>
              </fill>
            </x14:dxf>
          </x14:cfRule>
          <xm:sqref>L221:M221</xm:sqref>
        </x14:conditionalFormatting>
        <x14:conditionalFormatting xmlns:xm="http://schemas.microsoft.com/office/excel/2006/main">
          <x14:cfRule type="expression" priority="618" id="{857D20D6-6105-46B9-BC78-BD0D4C227066}">
            <xm:f>AND($L239="", $M239="", 'Page 1-3'!$P$77&gt;0)</xm:f>
            <x14:dxf>
              <fill>
                <patternFill>
                  <bgColor rgb="FFFFFF00"/>
                </patternFill>
              </fill>
            </x14:dxf>
          </x14:cfRule>
          <xm:sqref>L239:M239</xm:sqref>
        </x14:conditionalFormatting>
        <x14:conditionalFormatting xmlns:xm="http://schemas.microsoft.com/office/excel/2006/main">
          <x14:cfRule type="expression" priority="614" id="{0EFE88C7-9D82-488E-B1F4-FE9EC5A1B05B}">
            <xm:f>AND($L255="", $M255="", 'Page 1-3'!$P$77&gt;0)</xm:f>
            <x14:dxf>
              <fill>
                <patternFill>
                  <bgColor rgb="FFFFFF00"/>
                </patternFill>
              </fill>
            </x14:dxf>
          </x14:cfRule>
          <xm:sqref>L255:M255</xm:sqref>
        </x14:conditionalFormatting>
        <x14:conditionalFormatting xmlns:xm="http://schemas.microsoft.com/office/excel/2006/main">
          <x14:cfRule type="expression" priority="612" id="{AF0FA2E8-0C8F-4D9E-9F1D-BF5738C99834}">
            <xm:f>AND($L247="", $M247="", 'Page 1-3'!$P$77&gt;0)</xm:f>
            <x14:dxf>
              <fill>
                <patternFill>
                  <bgColor rgb="FFFFFF00"/>
                </patternFill>
              </fill>
            </x14:dxf>
          </x14:cfRule>
          <xm:sqref>L247:M247</xm:sqref>
        </x14:conditionalFormatting>
        <x14:conditionalFormatting xmlns:xm="http://schemas.microsoft.com/office/excel/2006/main">
          <x14:cfRule type="expression" priority="610" id="{47CB31E6-EE1A-4029-9B9A-340CBD3F460B}">
            <xm:f>AND($L271=0, $M271=0, $N271=0, 'Page 1-3'!$P$79&gt;0)</xm:f>
            <x14:dxf>
              <fill>
                <patternFill>
                  <bgColor rgb="FFFFFF00"/>
                </patternFill>
              </fill>
            </x14:dxf>
          </x14:cfRule>
          <xm:sqref>L271:N271</xm:sqref>
        </x14:conditionalFormatting>
        <x14:conditionalFormatting xmlns:xm="http://schemas.microsoft.com/office/excel/2006/main">
          <x14:cfRule type="expression" priority="608" id="{8FF3440A-28D0-4B60-AF5B-EC1D42481C23}">
            <xm:f>AND($L273="", $M273="", 'Page 1-3'!$P$79&gt;0)</xm:f>
            <x14:dxf>
              <fill>
                <patternFill>
                  <bgColor rgb="FFFFFF00"/>
                </patternFill>
              </fill>
            </x14:dxf>
          </x14:cfRule>
          <xm:sqref>L273:M273</xm:sqref>
        </x14:conditionalFormatting>
        <x14:conditionalFormatting xmlns:xm="http://schemas.microsoft.com/office/excel/2006/main">
          <x14:cfRule type="expression" priority="606" id="{9C451FCC-1A55-41F9-B82C-1006842F0BDA}">
            <xm:f>AND($L277=0, $M277=0, $N277=0, 'Page 1-3'!$P$79&gt;0)</xm:f>
            <x14:dxf>
              <fill>
                <patternFill>
                  <bgColor rgb="FFFFFF00"/>
                </patternFill>
              </fill>
            </x14:dxf>
          </x14:cfRule>
          <xm:sqref>L277:N277</xm:sqref>
        </x14:conditionalFormatting>
        <x14:conditionalFormatting xmlns:xm="http://schemas.microsoft.com/office/excel/2006/main">
          <x14:cfRule type="expression" priority="604" id="{23FE0D72-D3E8-4972-89B9-C74F74FA2044}">
            <xm:f>AND($L279=0, $M279=0, $N279=0, 'Page 1-3'!$P$79&gt;0)</xm:f>
            <x14:dxf>
              <fill>
                <patternFill>
                  <bgColor rgb="FFFFFF00"/>
                </patternFill>
              </fill>
            </x14:dxf>
          </x14:cfRule>
          <xm:sqref>L279:N279</xm:sqref>
        </x14:conditionalFormatting>
        <x14:conditionalFormatting xmlns:xm="http://schemas.microsoft.com/office/excel/2006/main">
          <x14:cfRule type="expression" priority="602" id="{80DE2AA2-58FD-423F-9A79-3DF55D1953A6}">
            <xm:f>AND($L281=0, $M281=0, $N281=0, 'Page 1-3'!$P$79&gt;0)</xm:f>
            <x14:dxf>
              <fill>
                <patternFill>
                  <bgColor rgb="FFFFFF00"/>
                </patternFill>
              </fill>
            </x14:dxf>
          </x14:cfRule>
          <xm:sqref>L281:N281</xm:sqref>
        </x14:conditionalFormatting>
        <x14:conditionalFormatting xmlns:xm="http://schemas.microsoft.com/office/excel/2006/main">
          <x14:cfRule type="expression" priority="600" id="{D808AFCD-3353-4173-B878-E041B8EC37B6}">
            <xm:f>AND($L283=0, $M283=0, $N283=0, 'Page 1-3'!$P$79&gt;0)</xm:f>
            <x14:dxf>
              <fill>
                <patternFill>
                  <bgColor rgb="FFFFFF00"/>
                </patternFill>
              </fill>
            </x14:dxf>
          </x14:cfRule>
          <xm:sqref>L283:N283</xm:sqref>
        </x14:conditionalFormatting>
        <x14:conditionalFormatting xmlns:xm="http://schemas.microsoft.com/office/excel/2006/main">
          <x14:cfRule type="expression" priority="598" id="{76839100-5D40-4DDE-9698-2A4E90F95ED9}">
            <xm:f>AND($L285=0, $M285=0, $N285=0, 'Page 1-3'!$P$79&gt;0)</xm:f>
            <x14:dxf>
              <fill>
                <patternFill>
                  <bgColor rgb="FFFFFF00"/>
                </patternFill>
              </fill>
            </x14:dxf>
          </x14:cfRule>
          <xm:sqref>L285:N285</xm:sqref>
        </x14:conditionalFormatting>
        <x14:conditionalFormatting xmlns:xm="http://schemas.microsoft.com/office/excel/2006/main">
          <x14:cfRule type="expression" priority="596" id="{D7D7BEB4-2547-4541-BB5D-07C58A6FCF0E}">
            <xm:f>AND($L287=0, $M287=0, $N287=0, 'Page 1-3'!$P$79&gt;0)</xm:f>
            <x14:dxf>
              <fill>
                <patternFill>
                  <bgColor rgb="FFFFFF00"/>
                </patternFill>
              </fill>
            </x14:dxf>
          </x14:cfRule>
          <xm:sqref>L287:N287</xm:sqref>
        </x14:conditionalFormatting>
        <x14:conditionalFormatting xmlns:xm="http://schemas.microsoft.com/office/excel/2006/main">
          <x14:cfRule type="expression" priority="594" id="{D3B9B70C-9210-4BFD-9B2B-C629C85D39B9}">
            <xm:f>AND($L291=0, $M291=0, $N291=0, 'Page 1-3'!$P$79&gt;0)</xm:f>
            <x14:dxf>
              <fill>
                <patternFill>
                  <bgColor rgb="FFFFFF00"/>
                </patternFill>
              </fill>
            </x14:dxf>
          </x14:cfRule>
          <xm:sqref>L291:N291</xm:sqref>
        </x14:conditionalFormatting>
        <x14:conditionalFormatting xmlns:xm="http://schemas.microsoft.com/office/excel/2006/main">
          <x14:cfRule type="expression" priority="592" id="{8E83B7D2-BEAA-4AAA-A2B7-FC34BBC81127}">
            <xm:f>AND($L293=0, $M293=0, $N293=0, 'Page 1-3'!$P$79&gt;0)</xm:f>
            <x14:dxf>
              <fill>
                <patternFill>
                  <bgColor rgb="FFFFFF00"/>
                </patternFill>
              </fill>
            </x14:dxf>
          </x14:cfRule>
          <xm:sqref>L293:N293</xm:sqref>
        </x14:conditionalFormatting>
        <x14:conditionalFormatting xmlns:xm="http://schemas.microsoft.com/office/excel/2006/main">
          <x14:cfRule type="expression" priority="590" id="{E8C3C853-E253-4475-81BB-7D466868B61C}">
            <xm:f>AND($L300=0, $M300=0, $N300=0, 'Page 1-3'!$P$79&gt;0)</xm:f>
            <x14:dxf>
              <fill>
                <patternFill>
                  <bgColor rgb="FFFFFF00"/>
                </patternFill>
              </fill>
            </x14:dxf>
          </x14:cfRule>
          <xm:sqref>L300:N300</xm:sqref>
        </x14:conditionalFormatting>
        <x14:conditionalFormatting xmlns:xm="http://schemas.microsoft.com/office/excel/2006/main">
          <x14:cfRule type="expression" priority="588" id="{8831C2C8-54B4-4F6F-8919-DEF037B94B5A}">
            <xm:f>AND($L302=0, $M302=0, $N302=0, 'Page 1-3'!$P$79&gt;0)</xm:f>
            <x14:dxf>
              <fill>
                <patternFill>
                  <bgColor rgb="FFFFFF00"/>
                </patternFill>
              </fill>
            </x14:dxf>
          </x14:cfRule>
          <xm:sqref>L302:N302</xm:sqref>
        </x14:conditionalFormatting>
        <x14:conditionalFormatting xmlns:xm="http://schemas.microsoft.com/office/excel/2006/main">
          <x14:cfRule type="expression" priority="586" id="{922930CF-1714-4AD8-9D3F-66913642EE30}">
            <xm:f>AND($L306=0, $M306=0, $N306=0, 'Page 1-3'!$P$79&gt;0)</xm:f>
            <x14:dxf>
              <fill>
                <patternFill>
                  <bgColor rgb="FFFFFF00"/>
                </patternFill>
              </fill>
            </x14:dxf>
          </x14:cfRule>
          <xm:sqref>L306:N306</xm:sqref>
        </x14:conditionalFormatting>
        <x14:conditionalFormatting xmlns:xm="http://schemas.microsoft.com/office/excel/2006/main">
          <x14:cfRule type="expression" priority="584" id="{40B4747D-2444-4609-82F8-0BDFAEC9BFFD}">
            <xm:f>AND($L308=0, $M308=0, $N308=0, 'Page 1-3'!$P$79&gt;0)</xm:f>
            <x14:dxf>
              <fill>
                <patternFill>
                  <bgColor rgb="FFFFFF00"/>
                </patternFill>
              </fill>
            </x14:dxf>
          </x14:cfRule>
          <xm:sqref>L308:N308</xm:sqref>
        </x14:conditionalFormatting>
        <x14:conditionalFormatting xmlns:xm="http://schemas.microsoft.com/office/excel/2006/main">
          <x14:cfRule type="expression" priority="582" id="{F23BF21B-D89A-4B1E-B1F6-96CA7C4B5955}">
            <xm:f>AND($L314=0, $M314=0, $N314=0, 'Page 1-3'!$P$79&gt;0)</xm:f>
            <x14:dxf>
              <fill>
                <patternFill>
                  <bgColor rgb="FFFFFF00"/>
                </patternFill>
              </fill>
            </x14:dxf>
          </x14:cfRule>
          <xm:sqref>L314:N314</xm:sqref>
        </x14:conditionalFormatting>
        <x14:conditionalFormatting xmlns:xm="http://schemas.microsoft.com/office/excel/2006/main">
          <x14:cfRule type="expression" priority="580" id="{C7C28DA0-9CF7-4EE7-9C46-609A0EF839C3}">
            <xm:f>AND($L320=0, $M320=0, $N320=0, 'Page 1-3'!$P$79&gt;0)</xm:f>
            <x14:dxf>
              <fill>
                <patternFill>
                  <bgColor rgb="FFFFFF00"/>
                </patternFill>
              </fill>
            </x14:dxf>
          </x14:cfRule>
          <xm:sqref>L320:N320</xm:sqref>
        </x14:conditionalFormatting>
        <x14:conditionalFormatting xmlns:xm="http://schemas.microsoft.com/office/excel/2006/main">
          <x14:cfRule type="expression" priority="578" id="{12DC8256-28DD-4DF7-96A4-765ECCF8EE1D}">
            <xm:f>AND($L324=0, $M324=0, $N324=0, 'Page 1-3'!$P$79&gt;0)</xm:f>
            <x14:dxf>
              <fill>
                <patternFill>
                  <bgColor rgb="FFFFFF00"/>
                </patternFill>
              </fill>
            </x14:dxf>
          </x14:cfRule>
          <xm:sqref>L324:N324</xm:sqref>
        </x14:conditionalFormatting>
        <x14:conditionalFormatting xmlns:xm="http://schemas.microsoft.com/office/excel/2006/main">
          <x14:cfRule type="expression" priority="576" id="{DBCC066D-6F3F-4840-BD73-F1098EBEA01B}">
            <xm:f>AND($L334=0, $M334=0, $N334=0, 'Page 1-3'!$P$79&gt;0)</xm:f>
            <x14:dxf>
              <fill>
                <patternFill>
                  <bgColor rgb="FFFFFF00"/>
                </patternFill>
              </fill>
            </x14:dxf>
          </x14:cfRule>
          <xm:sqref>L334:N334</xm:sqref>
        </x14:conditionalFormatting>
        <x14:conditionalFormatting xmlns:xm="http://schemas.microsoft.com/office/excel/2006/main">
          <x14:cfRule type="expression" priority="574" id="{FC15EB84-01C2-495C-A049-6FDC4104D4FA}">
            <xm:f>AND($L344=0, $M344=0, $N344=0, 'Page 1-3'!$P$79&gt;0)</xm:f>
            <x14:dxf>
              <fill>
                <patternFill>
                  <bgColor rgb="FFFFFF00"/>
                </patternFill>
              </fill>
            </x14:dxf>
          </x14:cfRule>
          <xm:sqref>L344:N344</xm:sqref>
        </x14:conditionalFormatting>
        <x14:conditionalFormatting xmlns:xm="http://schemas.microsoft.com/office/excel/2006/main">
          <x14:cfRule type="expression" priority="572" id="{DECEBE59-07F0-4249-8A78-CB3A70A12618}">
            <xm:f>AND($L289="", $M289="", 'Page 1-3'!$P$79&gt;0)</xm:f>
            <x14:dxf>
              <fill>
                <patternFill>
                  <bgColor rgb="FFFFFF00"/>
                </patternFill>
              </fill>
            </x14:dxf>
          </x14:cfRule>
          <xm:sqref>L289:M289</xm:sqref>
        </x14:conditionalFormatting>
        <x14:conditionalFormatting xmlns:xm="http://schemas.microsoft.com/office/excel/2006/main">
          <x14:cfRule type="expression" priority="570" id="{40164C2F-AF5F-4F88-AA95-821C12A118F7}">
            <xm:f>AND($L298="", $M298="", 'Page 1-3'!$P$79&gt;0)</xm:f>
            <x14:dxf>
              <fill>
                <patternFill>
                  <bgColor rgb="FFFFFF00"/>
                </patternFill>
              </fill>
            </x14:dxf>
          </x14:cfRule>
          <xm:sqref>L298:M298</xm:sqref>
        </x14:conditionalFormatting>
        <x14:conditionalFormatting xmlns:xm="http://schemas.microsoft.com/office/excel/2006/main">
          <x14:cfRule type="expression" priority="568" id="{F4472F4D-4AE1-45B3-9FC8-76CB6EAF9527}">
            <xm:f>AND($L310="", $M310="", 'Page 1-3'!$P$79&gt;0)</xm:f>
            <x14:dxf>
              <fill>
                <patternFill>
                  <bgColor rgb="FFFFFF00"/>
                </patternFill>
              </fill>
            </x14:dxf>
          </x14:cfRule>
          <xm:sqref>L310:M310</xm:sqref>
        </x14:conditionalFormatting>
        <x14:conditionalFormatting xmlns:xm="http://schemas.microsoft.com/office/excel/2006/main">
          <x14:cfRule type="expression" priority="566" id="{3A13B0C8-1D4E-4563-8993-5CEEAE16C7CE}">
            <xm:f>AND($L312="", $M312="", 'Page 1-3'!$P$79&gt;0)</xm:f>
            <x14:dxf>
              <fill>
                <patternFill>
                  <bgColor rgb="FFFFFF00"/>
                </patternFill>
              </fill>
            </x14:dxf>
          </x14:cfRule>
          <xm:sqref>L312:M312</xm:sqref>
        </x14:conditionalFormatting>
        <x14:conditionalFormatting xmlns:xm="http://schemas.microsoft.com/office/excel/2006/main">
          <x14:cfRule type="expression" priority="564" id="{D6AE9C18-1E77-4308-8945-9ADB9917E199}">
            <xm:f>AND($L316="", $M316="", 'Page 1-3'!$P$79&gt;0)</xm:f>
            <x14:dxf>
              <fill>
                <patternFill>
                  <bgColor rgb="FFFFFF00"/>
                </patternFill>
              </fill>
            </x14:dxf>
          </x14:cfRule>
          <xm:sqref>L316:M316</xm:sqref>
        </x14:conditionalFormatting>
        <x14:conditionalFormatting xmlns:xm="http://schemas.microsoft.com/office/excel/2006/main">
          <x14:cfRule type="expression" priority="562" id="{71EE13E4-FBAD-4F6D-87D1-0A6CE9896F3B}">
            <xm:f>AND($L318="", $M318="", 'Page 1-3'!$P$79&gt;0)</xm:f>
            <x14:dxf>
              <fill>
                <patternFill>
                  <bgColor rgb="FFFFFF00"/>
                </patternFill>
              </fill>
            </x14:dxf>
          </x14:cfRule>
          <xm:sqref>L318:M318</xm:sqref>
        </x14:conditionalFormatting>
        <x14:conditionalFormatting xmlns:xm="http://schemas.microsoft.com/office/excel/2006/main">
          <x14:cfRule type="expression" priority="560" id="{3F89C8F7-D97C-492C-8C01-8B050536CD58}">
            <xm:f>AND($L322="", $M322="", 'Page 1-3'!$P$79&gt;0)</xm:f>
            <x14:dxf>
              <fill>
                <patternFill>
                  <bgColor rgb="FFFFFF00"/>
                </patternFill>
              </fill>
            </x14:dxf>
          </x14:cfRule>
          <xm:sqref>L322:M322</xm:sqref>
        </x14:conditionalFormatting>
        <x14:conditionalFormatting xmlns:xm="http://schemas.microsoft.com/office/excel/2006/main">
          <x14:cfRule type="expression" priority="558" id="{ABD66426-064A-4FBF-AA31-0C07A9344C26}">
            <xm:f>AND($L326="", $M326="", 'Page 1-3'!$P$79&gt;0)</xm:f>
            <x14:dxf>
              <fill>
                <patternFill>
                  <bgColor rgb="FFFFFF00"/>
                </patternFill>
              </fill>
            </x14:dxf>
          </x14:cfRule>
          <xm:sqref>L326:M326</xm:sqref>
        </x14:conditionalFormatting>
        <x14:conditionalFormatting xmlns:xm="http://schemas.microsoft.com/office/excel/2006/main">
          <x14:cfRule type="expression" priority="556" id="{2A25C2AA-BAC2-4E16-A687-67B636373910}">
            <xm:f>AND($L330="", $M330="", 'Page 1-3'!$P$79&gt;0)</xm:f>
            <x14:dxf>
              <fill>
                <patternFill>
                  <bgColor rgb="FFFFFF00"/>
                </patternFill>
              </fill>
            </x14:dxf>
          </x14:cfRule>
          <xm:sqref>L330:M330</xm:sqref>
        </x14:conditionalFormatting>
        <x14:conditionalFormatting xmlns:xm="http://schemas.microsoft.com/office/excel/2006/main">
          <x14:cfRule type="expression" priority="554" id="{4AD27345-5AF0-47A4-97EB-E1C9E32E7763}">
            <xm:f>AND($L332="", $M332="", 'Page 1-3'!$P$79&gt;0)</xm:f>
            <x14:dxf>
              <fill>
                <patternFill>
                  <bgColor rgb="FFFFFF00"/>
                </patternFill>
              </fill>
            </x14:dxf>
          </x14:cfRule>
          <xm:sqref>L332:M332</xm:sqref>
        </x14:conditionalFormatting>
        <x14:conditionalFormatting xmlns:xm="http://schemas.microsoft.com/office/excel/2006/main">
          <x14:cfRule type="expression" priority="552" id="{A7C331D9-F479-40D4-97D2-319294410CD2}">
            <xm:f>AND($L336="", $M336="", 'Page 1-3'!$P$79&gt;0)</xm:f>
            <x14:dxf>
              <fill>
                <patternFill>
                  <bgColor rgb="FFFFFF00"/>
                </patternFill>
              </fill>
            </x14:dxf>
          </x14:cfRule>
          <xm:sqref>L336:M336</xm:sqref>
        </x14:conditionalFormatting>
        <x14:conditionalFormatting xmlns:xm="http://schemas.microsoft.com/office/excel/2006/main">
          <x14:cfRule type="expression" priority="550" id="{87741194-1CFD-48FE-B3A1-C06F410FF815}">
            <xm:f>AND($L340="", $M340="", 'Page 1-3'!$P$79&gt;0)</xm:f>
            <x14:dxf>
              <fill>
                <patternFill>
                  <bgColor rgb="FFFFFF00"/>
                </patternFill>
              </fill>
            </x14:dxf>
          </x14:cfRule>
          <xm:sqref>L340:M340</xm:sqref>
        </x14:conditionalFormatting>
        <x14:conditionalFormatting xmlns:xm="http://schemas.microsoft.com/office/excel/2006/main">
          <x14:cfRule type="expression" priority="548" id="{63E107C4-17EB-4543-96FD-DBE31E5AAB8C}">
            <xm:f>AND($L342="", $M342="", 'Page 1-3'!$P$79&gt;0)</xm:f>
            <x14:dxf>
              <fill>
                <patternFill>
                  <bgColor rgb="FFFFFF00"/>
                </patternFill>
              </fill>
            </x14:dxf>
          </x14:cfRule>
          <xm:sqref>L342:M342</xm:sqref>
        </x14:conditionalFormatting>
        <x14:conditionalFormatting xmlns:xm="http://schemas.microsoft.com/office/excel/2006/main">
          <x14:cfRule type="expression" priority="546" id="{6826895B-6ECD-4FF1-9DFA-EA7ACE36559D}">
            <xm:f>AND($L346="", $M346="", 'Page 1-3'!$P$79&gt;0)</xm:f>
            <x14:dxf>
              <fill>
                <patternFill>
                  <bgColor rgb="FFFFFF00"/>
                </patternFill>
              </fill>
            </x14:dxf>
          </x14:cfRule>
          <xm:sqref>L346:M346</xm:sqref>
        </x14:conditionalFormatting>
        <x14:conditionalFormatting xmlns:xm="http://schemas.microsoft.com/office/excel/2006/main">
          <x14:cfRule type="expression" priority="544" id="{6C278AE6-58B5-4400-BD85-F47C027811CD}">
            <xm:f>AND($L350="", $M350="", 'Page 1-3'!$P$79&gt;0)</xm:f>
            <x14:dxf>
              <fill>
                <patternFill>
                  <bgColor rgb="FFFFFF00"/>
                </patternFill>
              </fill>
            </x14:dxf>
          </x14:cfRule>
          <xm:sqref>L350:M350</xm:sqref>
        </x14:conditionalFormatting>
        <x14:conditionalFormatting xmlns:xm="http://schemas.microsoft.com/office/excel/2006/main">
          <x14:cfRule type="expression" priority="540" id="{63A95818-35B7-4408-AA5C-03242BE8D45D}">
            <xm:f>AND($L367="", $M367="", 'Page 1-3'!$P$81&gt;0)</xm:f>
            <x14:dxf>
              <fill>
                <patternFill>
                  <bgColor rgb="FFFFFF00"/>
                </patternFill>
              </fill>
            </x14:dxf>
          </x14:cfRule>
          <xm:sqref>L367:M367</xm:sqref>
        </x14:conditionalFormatting>
        <x14:conditionalFormatting xmlns:xm="http://schemas.microsoft.com/office/excel/2006/main">
          <x14:cfRule type="expression" priority="538" id="{560D6C4F-C9D8-44B5-8299-DDBCDD11B665}">
            <xm:f>AND($L371="", $M371="", 'Page 1-3'!$P$81&gt;0)</xm:f>
            <x14:dxf>
              <fill>
                <patternFill>
                  <bgColor rgb="FFFFFF00"/>
                </patternFill>
              </fill>
            </x14:dxf>
          </x14:cfRule>
          <xm:sqref>L371:M371</xm:sqref>
        </x14:conditionalFormatting>
        <x14:conditionalFormatting xmlns:xm="http://schemas.microsoft.com/office/excel/2006/main">
          <x14:cfRule type="expression" priority="536" id="{C2F89C15-E4F7-4F8F-A6A0-E97A67DA7A0C}">
            <xm:f>AND($L373="", $M373="", 'Page 1-3'!$P$81&gt;0)</xm:f>
            <x14:dxf>
              <fill>
                <patternFill>
                  <bgColor rgb="FFFFFF00"/>
                </patternFill>
              </fill>
            </x14:dxf>
          </x14:cfRule>
          <xm:sqref>L373:M373</xm:sqref>
        </x14:conditionalFormatting>
        <x14:conditionalFormatting xmlns:xm="http://schemas.microsoft.com/office/excel/2006/main">
          <x14:cfRule type="expression" priority="534" id="{D1E30365-6533-4DFA-A959-2495774FB51F}">
            <xm:f>AND($L375="", $M375="", 'Page 1-3'!$P$81&gt;0)</xm:f>
            <x14:dxf>
              <fill>
                <patternFill>
                  <bgColor rgb="FFFFFF00"/>
                </patternFill>
              </fill>
            </x14:dxf>
          </x14:cfRule>
          <xm:sqref>L375:M375</xm:sqref>
        </x14:conditionalFormatting>
        <x14:conditionalFormatting xmlns:xm="http://schemas.microsoft.com/office/excel/2006/main">
          <x14:cfRule type="expression" priority="532" id="{7A1F2EF9-D1CC-4084-8B85-21337AA836AC}">
            <xm:f>AND($L377="", $M377="", 'Page 1-3'!$P$81&gt;0)</xm:f>
            <x14:dxf>
              <fill>
                <patternFill>
                  <bgColor rgb="FFFFFF00"/>
                </patternFill>
              </fill>
            </x14:dxf>
          </x14:cfRule>
          <xm:sqref>L377:M377</xm:sqref>
        </x14:conditionalFormatting>
        <x14:conditionalFormatting xmlns:xm="http://schemas.microsoft.com/office/excel/2006/main">
          <x14:cfRule type="expression" priority="530" id="{16DFAC9E-C12B-4BE6-89A5-F79D921FB4F0}">
            <xm:f>AND($L422="", $M422="", 'Page 1-3'!$P$81&gt;0)</xm:f>
            <x14:dxf>
              <fill>
                <patternFill>
                  <bgColor rgb="FFFFFF00"/>
                </patternFill>
              </fill>
            </x14:dxf>
          </x14:cfRule>
          <xm:sqref>L422:M422</xm:sqref>
        </x14:conditionalFormatting>
        <x14:conditionalFormatting xmlns:xm="http://schemas.microsoft.com/office/excel/2006/main">
          <x14:cfRule type="expression" priority="528" id="{6D1738DC-7F34-4402-AB0A-9C0C67124BAF}">
            <xm:f>AND($L424="", $M424="", 'Page 1-3'!$P$81&gt;0)</xm:f>
            <x14:dxf>
              <fill>
                <patternFill>
                  <bgColor rgb="FFFFFF00"/>
                </patternFill>
              </fill>
            </x14:dxf>
          </x14:cfRule>
          <xm:sqref>L424:M424</xm:sqref>
        </x14:conditionalFormatting>
        <x14:conditionalFormatting xmlns:xm="http://schemas.microsoft.com/office/excel/2006/main">
          <x14:cfRule type="expression" priority="526" id="{FF8FAC80-57C7-47E7-9F0B-A0F5CFEECD38}">
            <xm:f>AND($L428="", $M428="", 'Page 1-3'!$P$81&gt;0)</xm:f>
            <x14:dxf>
              <fill>
                <patternFill>
                  <bgColor rgb="FFFFFF00"/>
                </patternFill>
              </fill>
            </x14:dxf>
          </x14:cfRule>
          <xm:sqref>L428:M428</xm:sqref>
        </x14:conditionalFormatting>
        <x14:conditionalFormatting xmlns:xm="http://schemas.microsoft.com/office/excel/2006/main">
          <x14:cfRule type="expression" priority="524" id="{25097A02-BB41-4995-8AB5-E16A4693441F}">
            <xm:f>AND($L432="", $M432="", 'Page 1-3'!$P$81&gt;0)</xm:f>
            <x14:dxf>
              <fill>
                <patternFill>
                  <bgColor rgb="FFFFFF00"/>
                </patternFill>
              </fill>
            </x14:dxf>
          </x14:cfRule>
          <xm:sqref>L432:M432</xm:sqref>
        </x14:conditionalFormatting>
        <x14:conditionalFormatting xmlns:xm="http://schemas.microsoft.com/office/excel/2006/main">
          <x14:cfRule type="expression" priority="522" id="{04657D36-42A2-4F2B-A152-873B5EC14CB1}">
            <xm:f>AND($L443="", $M443="", 'Page 1-3'!$P$81&gt;0)</xm:f>
            <x14:dxf>
              <fill>
                <patternFill>
                  <bgColor rgb="FFFFFF00"/>
                </patternFill>
              </fill>
            </x14:dxf>
          </x14:cfRule>
          <xm:sqref>L443:M443</xm:sqref>
        </x14:conditionalFormatting>
        <x14:conditionalFormatting xmlns:xm="http://schemas.microsoft.com/office/excel/2006/main">
          <x14:cfRule type="expression" priority="520" id="{8255A0F7-7EA7-42D7-A674-78FA1F7B7580}">
            <xm:f>AND($L369=0, $M369=0, $N369=0, 'Page 1-3'!$P$81&gt;0)</xm:f>
            <x14:dxf>
              <fill>
                <patternFill>
                  <bgColor rgb="FFFFFF00"/>
                </patternFill>
              </fill>
            </x14:dxf>
          </x14:cfRule>
          <xm:sqref>L369:N369</xm:sqref>
        </x14:conditionalFormatting>
        <x14:conditionalFormatting xmlns:xm="http://schemas.microsoft.com/office/excel/2006/main">
          <x14:cfRule type="expression" priority="478" id="{8E49278D-5081-4897-AFB0-23F7B2453003}">
            <xm:f>AND($L459="", $M459="", 'Page 1-3'!$P$85&gt;0)</xm:f>
            <x14:dxf>
              <fill>
                <patternFill>
                  <bgColor rgb="FFFFFF00"/>
                </patternFill>
              </fill>
            </x14:dxf>
          </x14:cfRule>
          <xm:sqref>L459:M459</xm:sqref>
        </x14:conditionalFormatting>
        <x14:conditionalFormatting xmlns:xm="http://schemas.microsoft.com/office/excel/2006/main">
          <x14:cfRule type="expression" priority="476" id="{0D04F150-3107-45BF-95AA-04F6DE3E80A5}">
            <xm:f>AND($L461="", $M461="", 'Page 1-3'!$P$85&gt;0)</xm:f>
            <x14:dxf>
              <fill>
                <patternFill>
                  <bgColor rgb="FFFFFF00"/>
                </patternFill>
              </fill>
            </x14:dxf>
          </x14:cfRule>
          <xm:sqref>L461:M461</xm:sqref>
        </x14:conditionalFormatting>
        <x14:conditionalFormatting xmlns:xm="http://schemas.microsoft.com/office/excel/2006/main">
          <x14:cfRule type="expression" priority="474" id="{D9E9639D-7274-4223-A70C-793EB7EBEA3F}">
            <xm:f>AND($L471="", $M471="", 'Page 1-3'!$P$85&gt;0)</xm:f>
            <x14:dxf>
              <fill>
                <patternFill>
                  <bgColor rgb="FFFFFF00"/>
                </patternFill>
              </fill>
            </x14:dxf>
          </x14:cfRule>
          <xm:sqref>L471:M471</xm:sqref>
        </x14:conditionalFormatting>
        <x14:conditionalFormatting xmlns:xm="http://schemas.microsoft.com/office/excel/2006/main">
          <x14:cfRule type="expression" priority="472" id="{783B8888-C934-4763-AE3B-74D866D58810}">
            <xm:f>AND($L488="", $M488="", 'Page 1-3'!$P$85&gt;0)</xm:f>
            <x14:dxf>
              <fill>
                <patternFill>
                  <bgColor rgb="FFFFFF00"/>
                </patternFill>
              </fill>
            </x14:dxf>
          </x14:cfRule>
          <xm:sqref>L488:M488</xm:sqref>
        </x14:conditionalFormatting>
        <x14:conditionalFormatting xmlns:xm="http://schemas.microsoft.com/office/excel/2006/main">
          <x14:cfRule type="expression" priority="470" id="{3C6FC089-8BDD-4ABF-86C2-9E712E812685}">
            <xm:f>AND($L491="", $M491="", 'Page 1-3'!$P$85&gt;0)</xm:f>
            <x14:dxf>
              <fill>
                <patternFill>
                  <bgColor rgb="FFFFFF00"/>
                </patternFill>
              </fill>
            </x14:dxf>
          </x14:cfRule>
          <xm:sqref>L491:M491</xm:sqref>
        </x14:conditionalFormatting>
        <x14:conditionalFormatting xmlns:xm="http://schemas.microsoft.com/office/excel/2006/main">
          <x14:cfRule type="expression" priority="468" id="{9E0B7C6D-5E4B-42F7-933A-71E2801A1925}">
            <xm:f>AND($L495="", $M495="", 'Page 1-3'!$P$85&gt;0)</xm:f>
            <x14:dxf>
              <fill>
                <patternFill>
                  <bgColor rgb="FFFFFF00"/>
                </patternFill>
              </fill>
            </x14:dxf>
          </x14:cfRule>
          <xm:sqref>L495:M495</xm:sqref>
        </x14:conditionalFormatting>
        <x14:conditionalFormatting xmlns:xm="http://schemas.microsoft.com/office/excel/2006/main">
          <x14:cfRule type="expression" priority="466" id="{76103473-AEC5-4194-803E-9B082549C5B0}">
            <xm:f>AND($L497="", $M497="", 'Page 1-3'!$P$85&gt;0)</xm:f>
            <x14:dxf>
              <fill>
                <patternFill>
                  <bgColor rgb="FFFFFF00"/>
                </patternFill>
              </fill>
            </x14:dxf>
          </x14:cfRule>
          <xm:sqref>L497:M497</xm:sqref>
        </x14:conditionalFormatting>
        <x14:conditionalFormatting xmlns:xm="http://schemas.microsoft.com/office/excel/2006/main">
          <x14:cfRule type="expression" priority="464" id="{DADDE413-FAA3-45C8-BDEE-328FB46E6A63}">
            <xm:f>AND($L501="", $M501="", 'Page 1-3'!$P$85&gt;0)</xm:f>
            <x14:dxf>
              <fill>
                <patternFill>
                  <bgColor rgb="FFFFFF00"/>
                </patternFill>
              </fill>
            </x14:dxf>
          </x14:cfRule>
          <xm:sqref>L501:M501</xm:sqref>
        </x14:conditionalFormatting>
        <x14:conditionalFormatting xmlns:xm="http://schemas.microsoft.com/office/excel/2006/main">
          <x14:cfRule type="expression" priority="462" id="{28898AE1-1ABE-497A-A11A-EFF65A7479FA}">
            <xm:f>AND($L505="", $M505="", 'Page 1-3'!$P$85&gt;0)</xm:f>
            <x14:dxf>
              <fill>
                <patternFill>
                  <bgColor rgb="FFFFFF00"/>
                </patternFill>
              </fill>
            </x14:dxf>
          </x14:cfRule>
          <xm:sqref>L505:M505</xm:sqref>
        </x14:conditionalFormatting>
        <x14:conditionalFormatting xmlns:xm="http://schemas.microsoft.com/office/excel/2006/main">
          <x14:cfRule type="expression" priority="460" id="{DDC90666-7D90-418C-83BD-C4884E290E42}">
            <xm:f>AND($L509="", $M509="", 'Page 1-3'!$P$85&gt;0)</xm:f>
            <x14:dxf>
              <fill>
                <patternFill>
                  <bgColor rgb="FFFFFF00"/>
                </patternFill>
              </fill>
            </x14:dxf>
          </x14:cfRule>
          <xm:sqref>L509:M509</xm:sqref>
        </x14:conditionalFormatting>
        <x14:conditionalFormatting xmlns:xm="http://schemas.microsoft.com/office/excel/2006/main">
          <x14:cfRule type="expression" priority="458" id="{9F065E14-1260-4F56-9D48-95B81E0FEAFA}">
            <xm:f>AND($L511="", $M511="", 'Page 1-3'!$P$85&gt;0)</xm:f>
            <x14:dxf>
              <fill>
                <patternFill>
                  <bgColor rgb="FFFFFF00"/>
                </patternFill>
              </fill>
            </x14:dxf>
          </x14:cfRule>
          <xm:sqref>L511:M511</xm:sqref>
        </x14:conditionalFormatting>
        <x14:conditionalFormatting xmlns:xm="http://schemas.microsoft.com/office/excel/2006/main">
          <x14:cfRule type="expression" priority="456" id="{7875265A-E03A-47EA-879E-697BB566244B}">
            <xm:f>AND($L515="", $M515="", 'Page 1-3'!$P$85&gt;0)</xm:f>
            <x14:dxf>
              <fill>
                <patternFill>
                  <bgColor rgb="FFFFFF00"/>
                </patternFill>
              </fill>
            </x14:dxf>
          </x14:cfRule>
          <xm:sqref>L515:M515</xm:sqref>
        </x14:conditionalFormatting>
        <x14:conditionalFormatting xmlns:xm="http://schemas.microsoft.com/office/excel/2006/main">
          <x14:cfRule type="expression" priority="454" id="{0BD21115-EB3F-4BD3-BCE9-28B2484D6F18}">
            <xm:f>AND($L517="", $M517="", 'Page 1-3'!$P$85&gt;0)</xm:f>
            <x14:dxf>
              <fill>
                <patternFill>
                  <bgColor rgb="FFFFFF00"/>
                </patternFill>
              </fill>
            </x14:dxf>
          </x14:cfRule>
          <xm:sqref>L517:M517</xm:sqref>
        </x14:conditionalFormatting>
        <x14:conditionalFormatting xmlns:xm="http://schemas.microsoft.com/office/excel/2006/main">
          <x14:cfRule type="expression" priority="452" id="{B1A4FEB8-E5AD-4B8F-919A-307DE3E3E432}">
            <xm:f>AND($L521="", $M521="", 'Page 1-3'!$P$85&gt;0)</xm:f>
            <x14:dxf>
              <fill>
                <patternFill>
                  <bgColor rgb="FFFFFF00"/>
                </patternFill>
              </fill>
            </x14:dxf>
          </x14:cfRule>
          <xm:sqref>L521:M521</xm:sqref>
        </x14:conditionalFormatting>
        <x14:conditionalFormatting xmlns:xm="http://schemas.microsoft.com/office/excel/2006/main">
          <x14:cfRule type="expression" priority="450" id="{E4674189-0F5D-430B-87FA-B9786CC05E64}">
            <xm:f>AND($L558="", $M558="", 'Page 1-3'!$P$85&gt;0)</xm:f>
            <x14:dxf>
              <fill>
                <patternFill>
                  <bgColor rgb="FFFFFF00"/>
                </patternFill>
              </fill>
            </x14:dxf>
          </x14:cfRule>
          <xm:sqref>L558:M558</xm:sqref>
        </x14:conditionalFormatting>
        <x14:conditionalFormatting xmlns:xm="http://schemas.microsoft.com/office/excel/2006/main">
          <x14:cfRule type="expression" priority="448" id="{AA6B9C52-035E-40C4-A181-576B33900099}">
            <xm:f>AND($L567="", $M567="", 'Page 1-3'!$P$85&gt;0)</xm:f>
            <x14:dxf>
              <fill>
                <patternFill>
                  <bgColor rgb="FFFFFF00"/>
                </patternFill>
              </fill>
            </x14:dxf>
          </x14:cfRule>
          <xm:sqref>L567:M567</xm:sqref>
        </x14:conditionalFormatting>
        <x14:conditionalFormatting xmlns:xm="http://schemas.microsoft.com/office/excel/2006/main">
          <x14:cfRule type="expression" priority="446" id="{91FAC82A-8E02-4380-9A98-4D4BE02E264A}">
            <xm:f>AND($L569="", $M569="", 'Page 1-3'!$P$85&gt;0)</xm:f>
            <x14:dxf>
              <fill>
                <patternFill>
                  <bgColor rgb="FFFFFF00"/>
                </patternFill>
              </fill>
            </x14:dxf>
          </x14:cfRule>
          <xm:sqref>L569:M569</xm:sqref>
        </x14:conditionalFormatting>
        <x14:conditionalFormatting xmlns:xm="http://schemas.microsoft.com/office/excel/2006/main">
          <x14:cfRule type="expression" priority="444" id="{A94CC5C3-C7C1-4F5C-9859-FE5A4915B853}">
            <xm:f>AND($L575="", $M575="", 'Page 1-3'!$P$85&gt;0)</xm:f>
            <x14:dxf>
              <fill>
                <patternFill>
                  <bgColor rgb="FFFFFF00"/>
                </patternFill>
              </fill>
            </x14:dxf>
          </x14:cfRule>
          <xm:sqref>L575:M575</xm:sqref>
        </x14:conditionalFormatting>
        <x14:conditionalFormatting xmlns:xm="http://schemas.microsoft.com/office/excel/2006/main">
          <x14:cfRule type="expression" priority="368" id="{4F058A92-0205-4267-88C1-88DC85EE7A21}">
            <xm:f>AND($L463=0, $M463=0, $N463=0, 'Page 1-3'!$P$85&gt;0)</xm:f>
            <x14:dxf>
              <fill>
                <patternFill>
                  <bgColor rgb="FFFFFF00"/>
                </patternFill>
              </fill>
            </x14:dxf>
          </x14:cfRule>
          <xm:sqref>L463:N463</xm:sqref>
        </x14:conditionalFormatting>
        <x14:conditionalFormatting xmlns:xm="http://schemas.microsoft.com/office/excel/2006/main">
          <x14:cfRule type="expression" priority="334" id="{B9984D13-EAEF-4165-B75F-81800EA36519}">
            <xm:f>AND($L530=0, $M530=0, $N530="-----", 'Page 1-3'!$P$85&gt;0)</xm:f>
            <x14:dxf>
              <fill>
                <patternFill>
                  <bgColor rgb="FFFFFF00"/>
                </patternFill>
              </fill>
            </x14:dxf>
          </x14:cfRule>
          <xm:sqref>L530:N530</xm:sqref>
        </x14:conditionalFormatting>
        <x14:conditionalFormatting xmlns:xm="http://schemas.microsoft.com/office/excel/2006/main">
          <x14:cfRule type="expression" priority="332" id="{3714D158-0DBF-43E8-A77B-710A368AC8B7}">
            <xm:f>AND($L379=0, $M379=0, $N379=0, 'Page 1-3'!$P$81&gt;0)</xm:f>
            <x14:dxf>
              <fill>
                <patternFill>
                  <bgColor rgb="FFFFFF00"/>
                </patternFill>
              </fill>
            </x14:dxf>
          </x14:cfRule>
          <xm:sqref>L379:N379</xm:sqref>
        </x14:conditionalFormatting>
        <x14:conditionalFormatting xmlns:xm="http://schemas.microsoft.com/office/excel/2006/main">
          <x14:cfRule type="expression" priority="330" id="{96EB2FE5-E172-4C71-8EC3-749C861ADA09}">
            <xm:f>AND($L381=0, $M381=0, $N381=0, 'Page 1-3'!$P$81&gt;0)</xm:f>
            <x14:dxf>
              <fill>
                <patternFill>
                  <bgColor rgb="FFFFFF00"/>
                </patternFill>
              </fill>
            </x14:dxf>
          </x14:cfRule>
          <xm:sqref>L381:N381</xm:sqref>
        </x14:conditionalFormatting>
        <x14:conditionalFormatting xmlns:xm="http://schemas.microsoft.com/office/excel/2006/main">
          <x14:cfRule type="expression" priority="328" id="{32DC3117-DC3E-47A7-96ED-4502A933D6A0}">
            <xm:f>AND($L383=0, $M383=0, $N383=0, 'Page 1-3'!$P$81&gt;0)</xm:f>
            <x14:dxf>
              <fill>
                <patternFill>
                  <bgColor rgb="FFFFFF00"/>
                </patternFill>
              </fill>
            </x14:dxf>
          </x14:cfRule>
          <xm:sqref>L383:N383</xm:sqref>
        </x14:conditionalFormatting>
        <x14:conditionalFormatting xmlns:xm="http://schemas.microsoft.com/office/excel/2006/main">
          <x14:cfRule type="expression" priority="326" id="{E0E8134F-D529-4824-891B-322BD3CC01C1}">
            <xm:f>AND($L385=0, $M385=0, $N385=0, 'Page 1-3'!$P$81&gt;0)</xm:f>
            <x14:dxf>
              <fill>
                <patternFill>
                  <bgColor rgb="FFFFFF00"/>
                </patternFill>
              </fill>
            </x14:dxf>
          </x14:cfRule>
          <xm:sqref>L385:N385</xm:sqref>
        </x14:conditionalFormatting>
        <x14:conditionalFormatting xmlns:xm="http://schemas.microsoft.com/office/excel/2006/main">
          <x14:cfRule type="expression" priority="324" id="{5CFB9815-C421-49C8-B4FF-E17B2D693DDB}">
            <xm:f>AND($L388=0, $M388=0, $N388=0, 'Page 1-3'!$P$81&gt;0)</xm:f>
            <x14:dxf>
              <fill>
                <patternFill>
                  <bgColor rgb="FFFFFF00"/>
                </patternFill>
              </fill>
            </x14:dxf>
          </x14:cfRule>
          <xm:sqref>L388:N388</xm:sqref>
        </x14:conditionalFormatting>
        <x14:conditionalFormatting xmlns:xm="http://schemas.microsoft.com/office/excel/2006/main">
          <x14:cfRule type="expression" priority="322" id="{86CF693E-9CED-40CB-914E-BE644483AD8D}">
            <xm:f>AND($L390=0, $M390=0, $N390=0, 'Page 1-3'!$P$81&gt;0)</xm:f>
            <x14:dxf>
              <fill>
                <patternFill>
                  <bgColor rgb="FFFFFF00"/>
                </patternFill>
              </fill>
            </x14:dxf>
          </x14:cfRule>
          <xm:sqref>L390:N390</xm:sqref>
        </x14:conditionalFormatting>
        <x14:conditionalFormatting xmlns:xm="http://schemas.microsoft.com/office/excel/2006/main">
          <x14:cfRule type="expression" priority="320" id="{3EE02256-0C4B-436F-BD0A-10B6C9A06EAB}">
            <xm:f>AND($L394=0, $M394=0, $N394=0, 'Page 1-3'!$P$81&gt;0)</xm:f>
            <x14:dxf>
              <fill>
                <patternFill>
                  <bgColor rgb="FFFFFF00"/>
                </patternFill>
              </fill>
            </x14:dxf>
          </x14:cfRule>
          <xm:sqref>L394:N394</xm:sqref>
        </x14:conditionalFormatting>
        <x14:conditionalFormatting xmlns:xm="http://schemas.microsoft.com/office/excel/2006/main">
          <x14:cfRule type="expression" priority="318" id="{5C784508-29EB-4482-BA99-8DEC6C08215F}">
            <xm:f>AND($L396=0, $M396=0, $N396=0, 'Page 1-3'!$P$81&gt;0)</xm:f>
            <x14:dxf>
              <fill>
                <patternFill>
                  <bgColor rgb="FFFFFF00"/>
                </patternFill>
              </fill>
            </x14:dxf>
          </x14:cfRule>
          <xm:sqref>L396:N396</xm:sqref>
        </x14:conditionalFormatting>
        <x14:conditionalFormatting xmlns:xm="http://schemas.microsoft.com/office/excel/2006/main">
          <x14:cfRule type="expression" priority="316" id="{AEF74A73-7E4F-4064-9046-2B5E8B497158}">
            <xm:f>AND($L398=0, $M398=0, $N398=0, 'Page 1-3'!$P$81&gt;0)</xm:f>
            <x14:dxf>
              <fill>
                <patternFill>
                  <bgColor rgb="FFFFFF00"/>
                </patternFill>
              </fill>
            </x14:dxf>
          </x14:cfRule>
          <xm:sqref>L398:N398</xm:sqref>
        </x14:conditionalFormatting>
        <x14:conditionalFormatting xmlns:xm="http://schemas.microsoft.com/office/excel/2006/main">
          <x14:cfRule type="expression" priority="314" id="{3E4B53EE-CF13-4981-BBBE-AF6D3D24A52F}">
            <xm:f>AND($L400=0, $M400=0, $N400=0, 'Page 1-3'!$P$81&gt;0)</xm:f>
            <x14:dxf>
              <fill>
                <patternFill>
                  <bgColor rgb="FFFFFF00"/>
                </patternFill>
              </fill>
            </x14:dxf>
          </x14:cfRule>
          <xm:sqref>L400:N400</xm:sqref>
        </x14:conditionalFormatting>
        <x14:conditionalFormatting xmlns:xm="http://schemas.microsoft.com/office/excel/2006/main">
          <x14:cfRule type="expression" priority="312" id="{3E640767-1760-41D8-85C5-74C5DC88CF33}">
            <xm:f>AND($L404=0, $M404=0, $N404=0, 'Page 1-3'!$P$81&gt;0)</xm:f>
            <x14:dxf>
              <fill>
                <patternFill>
                  <bgColor rgb="FFFFFF00"/>
                </patternFill>
              </fill>
            </x14:dxf>
          </x14:cfRule>
          <xm:sqref>L404:N404</xm:sqref>
        </x14:conditionalFormatting>
        <x14:conditionalFormatting xmlns:xm="http://schemas.microsoft.com/office/excel/2006/main">
          <x14:cfRule type="expression" priority="310" id="{62ADB11D-2C99-4B73-8CCF-94378FEC9F88}">
            <xm:f>AND($L406=0, $M406=0, $N406=0, 'Page 1-3'!$P$81&gt;0)</xm:f>
            <x14:dxf>
              <fill>
                <patternFill>
                  <bgColor rgb="FFFFFF00"/>
                </patternFill>
              </fill>
            </x14:dxf>
          </x14:cfRule>
          <xm:sqref>L406:N406</xm:sqref>
        </x14:conditionalFormatting>
        <x14:conditionalFormatting xmlns:xm="http://schemas.microsoft.com/office/excel/2006/main">
          <x14:cfRule type="expression" priority="308" id="{2B08E7E8-1835-44C3-AD9D-4A2806E3CAD4}">
            <xm:f>AND($L408=0, $M408=0, $N408=0, 'Page 1-3'!$P$81&gt;0)</xm:f>
            <x14:dxf>
              <fill>
                <patternFill>
                  <bgColor rgb="FFFFFF00"/>
                </patternFill>
              </fill>
            </x14:dxf>
          </x14:cfRule>
          <xm:sqref>L408:N408</xm:sqref>
        </x14:conditionalFormatting>
        <x14:conditionalFormatting xmlns:xm="http://schemas.microsoft.com/office/excel/2006/main">
          <x14:cfRule type="expression" priority="306" id="{AEE69EF2-2821-49B6-9F20-277DD72FB280}">
            <xm:f>AND($L410=0, $M410=0, $N410=0, 'Page 1-3'!$P$81&gt;0)</xm:f>
            <x14:dxf>
              <fill>
                <patternFill>
                  <bgColor rgb="FFFFFF00"/>
                </patternFill>
              </fill>
            </x14:dxf>
          </x14:cfRule>
          <xm:sqref>L410:N410</xm:sqref>
        </x14:conditionalFormatting>
        <x14:conditionalFormatting xmlns:xm="http://schemas.microsoft.com/office/excel/2006/main">
          <x14:cfRule type="expression" priority="304" id="{39C3C55C-D7F2-40AC-895B-E9E63EC8A400}">
            <xm:f>AND($L414=0, $M414=0, $N414=0, 'Page 1-3'!$P$81&gt;0)</xm:f>
            <x14:dxf>
              <fill>
                <patternFill>
                  <bgColor rgb="FFFFFF00"/>
                </patternFill>
              </fill>
            </x14:dxf>
          </x14:cfRule>
          <xm:sqref>L414:N414</xm:sqref>
        </x14:conditionalFormatting>
        <x14:conditionalFormatting xmlns:xm="http://schemas.microsoft.com/office/excel/2006/main">
          <x14:cfRule type="expression" priority="302" id="{46332D6C-4AA6-4FFB-89A7-A4F47A60048A}">
            <xm:f>AND($L416=0, $M416=0, $N416=0, 'Page 1-3'!$P$81&gt;0)</xm:f>
            <x14:dxf>
              <fill>
                <patternFill>
                  <bgColor rgb="FFFFFF00"/>
                </patternFill>
              </fill>
            </x14:dxf>
          </x14:cfRule>
          <xm:sqref>L416:N416</xm:sqref>
        </x14:conditionalFormatting>
        <x14:conditionalFormatting xmlns:xm="http://schemas.microsoft.com/office/excel/2006/main">
          <x14:cfRule type="expression" priority="300" id="{AA803C8C-F056-420C-971B-0ABD0196BFE9}">
            <xm:f>AND($L418=0, $M418=0, $N418=0, 'Page 1-3'!$P$81&gt;0)</xm:f>
            <x14:dxf>
              <fill>
                <patternFill>
                  <bgColor rgb="FFFFFF00"/>
                </patternFill>
              </fill>
            </x14:dxf>
          </x14:cfRule>
          <xm:sqref>L418:N418</xm:sqref>
        </x14:conditionalFormatting>
        <x14:conditionalFormatting xmlns:xm="http://schemas.microsoft.com/office/excel/2006/main">
          <x14:cfRule type="expression" priority="298" id="{98BE9796-930A-4C51-B695-42FD7F135394}">
            <xm:f>AND($L426=0, $M426=0, $N426=0, 'Page 1-3'!$P$81&gt;0)</xm:f>
            <x14:dxf>
              <fill>
                <patternFill>
                  <bgColor rgb="FFFFFF00"/>
                </patternFill>
              </fill>
            </x14:dxf>
          </x14:cfRule>
          <xm:sqref>L426:N426</xm:sqref>
        </x14:conditionalFormatting>
        <x14:conditionalFormatting xmlns:xm="http://schemas.microsoft.com/office/excel/2006/main">
          <x14:cfRule type="expression" priority="296" id="{B9E7A868-4499-4477-A908-94D73F67E6CC}">
            <xm:f>AND($L434=0, $M434=0, $N434=0, 'Page 1-3'!$P$81&gt;0)</xm:f>
            <x14:dxf>
              <fill>
                <patternFill>
                  <bgColor rgb="FFFFFF00"/>
                </patternFill>
              </fill>
            </x14:dxf>
          </x14:cfRule>
          <xm:sqref>L434:N434</xm:sqref>
        </x14:conditionalFormatting>
        <x14:conditionalFormatting xmlns:xm="http://schemas.microsoft.com/office/excel/2006/main">
          <x14:cfRule type="expression" priority="294" id="{E6B5E98E-0133-48F0-8ECA-7B9DA675D0C8}">
            <xm:f>AND($L439=0, $M439=0, $N439=0, 'Page 1-3'!$P$81&gt;0)</xm:f>
            <x14:dxf>
              <fill>
                <patternFill>
                  <bgColor rgb="FFFFFF00"/>
                </patternFill>
              </fill>
            </x14:dxf>
          </x14:cfRule>
          <xm:sqref>L439:N439</xm:sqref>
        </x14:conditionalFormatting>
        <x14:conditionalFormatting xmlns:xm="http://schemas.microsoft.com/office/excel/2006/main">
          <x14:cfRule type="expression" priority="292" id="{091F0A87-06E7-4320-A04B-BCA9E5F9E8D8}">
            <xm:f>AND($L465=0, $M465=0, $N465=0, 'Page 1-3'!$P$85&gt;0)</xm:f>
            <x14:dxf>
              <fill>
                <patternFill>
                  <bgColor rgb="FFFFFF00"/>
                </patternFill>
              </fill>
            </x14:dxf>
          </x14:cfRule>
          <xm:sqref>L465:N465</xm:sqref>
        </x14:conditionalFormatting>
        <x14:conditionalFormatting xmlns:xm="http://schemas.microsoft.com/office/excel/2006/main">
          <x14:cfRule type="expression" priority="290" id="{1C1CD778-9644-480C-BB42-36BAAB9EE696}">
            <xm:f>AND($L467=0, $M467=0, $N467=0, 'Page 1-3'!$P$85&gt;0)</xm:f>
            <x14:dxf>
              <fill>
                <patternFill>
                  <bgColor rgb="FFFFFF00"/>
                </patternFill>
              </fill>
            </x14:dxf>
          </x14:cfRule>
          <xm:sqref>L467:N467</xm:sqref>
        </x14:conditionalFormatting>
        <x14:conditionalFormatting xmlns:xm="http://schemas.microsoft.com/office/excel/2006/main">
          <x14:cfRule type="expression" priority="288" id="{2F3973FC-977E-4344-A374-5472D368BBC5}">
            <xm:f>AND($L473=0, $M473=0, $N473=0, 'Page 1-3'!$P$85&gt;0)</xm:f>
            <x14:dxf>
              <fill>
                <patternFill>
                  <bgColor rgb="FFFFFF00"/>
                </patternFill>
              </fill>
            </x14:dxf>
          </x14:cfRule>
          <xm:sqref>L473:N473</xm:sqref>
        </x14:conditionalFormatting>
        <x14:conditionalFormatting xmlns:xm="http://schemas.microsoft.com/office/excel/2006/main">
          <x14:cfRule type="expression" priority="286" id="{B0810DC3-8D77-4CCA-AE4C-371D9E99CBB5}">
            <xm:f>AND($L475=0, $M475=0, $N475=0, 'Page 1-3'!$P$85&gt;0)</xm:f>
            <x14:dxf>
              <fill>
                <patternFill>
                  <bgColor rgb="FFFFFF00"/>
                </patternFill>
              </fill>
            </x14:dxf>
          </x14:cfRule>
          <xm:sqref>L475:N475</xm:sqref>
        </x14:conditionalFormatting>
        <x14:conditionalFormatting xmlns:xm="http://schemas.microsoft.com/office/excel/2006/main">
          <x14:cfRule type="expression" priority="284" id="{6DBBE76A-9191-42D2-9ECC-B9EC11846A25}">
            <xm:f>AND($L477=0, $M477=0, $N477=0, 'Page 1-3'!$P$85&gt;0)</xm:f>
            <x14:dxf>
              <fill>
                <patternFill>
                  <bgColor rgb="FFFFFF00"/>
                </patternFill>
              </fill>
            </x14:dxf>
          </x14:cfRule>
          <xm:sqref>L477:N477</xm:sqref>
        </x14:conditionalFormatting>
        <x14:conditionalFormatting xmlns:xm="http://schemas.microsoft.com/office/excel/2006/main">
          <x14:cfRule type="expression" priority="282" id="{5C0974D2-3F88-46B4-8A9B-CBDA95C5AD6E}">
            <xm:f>AND($L479=0, $M479=0, $N479=0, 'Page 1-3'!$P$85&gt;0)</xm:f>
            <x14:dxf>
              <fill>
                <patternFill>
                  <bgColor rgb="FFFFFF00"/>
                </patternFill>
              </fill>
            </x14:dxf>
          </x14:cfRule>
          <xm:sqref>L479:N479</xm:sqref>
        </x14:conditionalFormatting>
        <x14:conditionalFormatting xmlns:xm="http://schemas.microsoft.com/office/excel/2006/main">
          <x14:cfRule type="expression" priority="280" id="{181613D8-C561-4EBB-A36A-B68F297143D0}">
            <xm:f>AND($L482=0, $M482=0, $N482=0, 'Page 1-3'!$P$85&gt;0)</xm:f>
            <x14:dxf>
              <fill>
                <patternFill>
                  <bgColor rgb="FFFFFF00"/>
                </patternFill>
              </fill>
            </x14:dxf>
          </x14:cfRule>
          <xm:sqref>L482:N482</xm:sqref>
        </x14:conditionalFormatting>
        <x14:conditionalFormatting xmlns:xm="http://schemas.microsoft.com/office/excel/2006/main">
          <x14:cfRule type="expression" priority="278" id="{A83D7E47-D822-469A-8048-96BBAF446C57}">
            <xm:f>AND($L484=0, $M484=0, $N484=0, 'Page 1-3'!$P$85&gt;0)</xm:f>
            <x14:dxf>
              <fill>
                <patternFill>
                  <bgColor rgb="FFFFFF00"/>
                </patternFill>
              </fill>
            </x14:dxf>
          </x14:cfRule>
          <xm:sqref>L484:N484</xm:sqref>
        </x14:conditionalFormatting>
        <x14:conditionalFormatting xmlns:xm="http://schemas.microsoft.com/office/excel/2006/main">
          <x14:cfRule type="expression" priority="276" id="{AC39771E-55EA-43C4-BE39-DB70A0916501}">
            <xm:f>AND($L486=0, $M486=0, $N486=0, 'Page 1-3'!$P$85&gt;0)</xm:f>
            <x14:dxf>
              <fill>
                <patternFill>
                  <bgColor rgb="FFFFFF00"/>
                </patternFill>
              </fill>
            </x14:dxf>
          </x14:cfRule>
          <xm:sqref>L486:N486</xm:sqref>
        </x14:conditionalFormatting>
        <x14:conditionalFormatting xmlns:xm="http://schemas.microsoft.com/office/excel/2006/main">
          <x14:cfRule type="expression" priority="274" id="{B1F896C2-AEE2-483F-814E-B0F61C750615}">
            <xm:f>AND($L493=0, $M493=0, $N493=0, 'Page 1-3'!$P$85&gt;0)</xm:f>
            <x14:dxf>
              <fill>
                <patternFill>
                  <bgColor rgb="FFFFFF00"/>
                </patternFill>
              </fill>
            </x14:dxf>
          </x14:cfRule>
          <xm:sqref>L493:N493</xm:sqref>
        </x14:conditionalFormatting>
        <x14:conditionalFormatting xmlns:xm="http://schemas.microsoft.com/office/excel/2006/main">
          <x14:cfRule type="expression" priority="272" id="{AE15F88F-5EED-4F92-99A6-D9E4E8112589}">
            <xm:f>AND($L499=0, $M499=0, $N499=0, 'Page 1-3'!$P$85&gt;0)</xm:f>
            <x14:dxf>
              <fill>
                <patternFill>
                  <bgColor rgb="FFFFFF00"/>
                </patternFill>
              </fill>
            </x14:dxf>
          </x14:cfRule>
          <xm:sqref>L499:N499</xm:sqref>
        </x14:conditionalFormatting>
        <x14:conditionalFormatting xmlns:xm="http://schemas.microsoft.com/office/excel/2006/main">
          <x14:cfRule type="expression" priority="270" id="{E8364575-0AE8-4077-9AEF-05CF4C094AA5}">
            <xm:f>AND($L503=0, $M503=0, $N503=0, 'Page 1-3'!$P$85&gt;0)</xm:f>
            <x14:dxf>
              <fill>
                <patternFill>
                  <bgColor rgb="FFFFFF00"/>
                </patternFill>
              </fill>
            </x14:dxf>
          </x14:cfRule>
          <xm:sqref>L503:N503</xm:sqref>
        </x14:conditionalFormatting>
        <x14:conditionalFormatting xmlns:xm="http://schemas.microsoft.com/office/excel/2006/main">
          <x14:cfRule type="expression" priority="268" id="{E2D81266-704F-433D-B4CE-0D67BB1700A9}">
            <xm:f>AND($L519=0, $M519=0, $N519=0, 'Page 1-3'!$P$85&gt;0)</xm:f>
            <x14:dxf>
              <fill>
                <patternFill>
                  <bgColor rgb="FFFFFF00"/>
                </patternFill>
              </fill>
            </x14:dxf>
          </x14:cfRule>
          <xm:sqref>L519:N519</xm:sqref>
        </x14:conditionalFormatting>
        <x14:conditionalFormatting xmlns:xm="http://schemas.microsoft.com/office/excel/2006/main">
          <x14:cfRule type="expression" priority="266" id="{3B6B0BC3-256E-4A50-8B56-EF5E5430CAD2}">
            <xm:f>AND($L560=0, $M560=0, $N560=0, 'Page 1-3'!$P$85&gt;0)</xm:f>
            <x14:dxf>
              <fill>
                <patternFill>
                  <bgColor rgb="FFFFFF00"/>
                </patternFill>
              </fill>
            </x14:dxf>
          </x14:cfRule>
          <xm:sqref>L560:N560</xm:sqref>
        </x14:conditionalFormatting>
        <x14:conditionalFormatting xmlns:xm="http://schemas.microsoft.com/office/excel/2006/main">
          <x14:cfRule type="expression" priority="264" id="{E37153DB-160D-485E-8C5B-B32216DA8ADE}">
            <xm:f>AND($L563=0, $M563=0, $N563=0, 'Page 1-3'!$P$85&gt;0)</xm:f>
            <x14:dxf>
              <fill>
                <patternFill>
                  <bgColor rgb="FFFFFF00"/>
                </patternFill>
              </fill>
            </x14:dxf>
          </x14:cfRule>
          <xm:sqref>L563:N563</xm:sqref>
        </x14:conditionalFormatting>
        <x14:conditionalFormatting xmlns:xm="http://schemas.microsoft.com/office/excel/2006/main">
          <x14:cfRule type="expression" priority="262" id="{DCAA1361-1056-4E00-83DD-0694E680A4F8}">
            <xm:f>AND($L571=0, $M571=0, $N571=0, 'Page 1-3'!$P$85&gt;0)</xm:f>
            <x14:dxf>
              <fill>
                <patternFill>
                  <bgColor rgb="FFFFFF00"/>
                </patternFill>
              </fill>
            </x14:dxf>
          </x14:cfRule>
          <xm:sqref>L571:N571</xm:sqref>
        </x14:conditionalFormatting>
        <x14:conditionalFormatting xmlns:xm="http://schemas.microsoft.com/office/excel/2006/main">
          <x14:cfRule type="expression" priority="260" id="{B9B102F6-9AC0-4694-ACB0-11132C433EE7}">
            <xm:f>AND($L532=0, $M532=0, $N532="-----", 'Page 1-3'!$P$85&gt;0)</xm:f>
            <x14:dxf>
              <fill>
                <patternFill>
                  <bgColor rgb="FFFFFF00"/>
                </patternFill>
              </fill>
            </x14:dxf>
          </x14:cfRule>
          <xm:sqref>L532:N532</xm:sqref>
        </x14:conditionalFormatting>
        <x14:conditionalFormatting xmlns:xm="http://schemas.microsoft.com/office/excel/2006/main">
          <x14:cfRule type="expression" priority="258" id="{D62BBD79-9F37-40B8-99EE-21BCF982AABE}">
            <xm:f>AND($L534=0, $M534=0, $N534="-----", 'Page 1-3'!$P$85&gt;0)</xm:f>
            <x14:dxf>
              <fill>
                <patternFill>
                  <bgColor rgb="FFFFFF00"/>
                </patternFill>
              </fill>
            </x14:dxf>
          </x14:cfRule>
          <xm:sqref>L534:N534</xm:sqref>
        </x14:conditionalFormatting>
        <x14:conditionalFormatting xmlns:xm="http://schemas.microsoft.com/office/excel/2006/main">
          <x14:cfRule type="expression" priority="256" id="{89E4B2C7-56B7-48E0-905F-7972AF4E808D}">
            <xm:f>AND($L538=0, $M538=0, $N538="-----", 'Page 1-3'!$P$85&gt;0)</xm:f>
            <x14:dxf>
              <fill>
                <patternFill>
                  <bgColor rgb="FFFFFF00"/>
                </patternFill>
              </fill>
            </x14:dxf>
          </x14:cfRule>
          <xm:sqref>L538:N538</xm:sqref>
        </x14:conditionalFormatting>
        <x14:conditionalFormatting xmlns:xm="http://schemas.microsoft.com/office/excel/2006/main">
          <x14:cfRule type="expression" priority="238" id="{A2A0D838-36A2-4432-9A29-CB02827D6E9B}">
            <xm:f>AND($D$525="",$H$525="", 'Page 1-3'!$P$85&gt;0)</xm:f>
            <x14:dxf>
              <fill>
                <patternFill>
                  <bgColor rgb="FFFFFF00"/>
                </patternFill>
              </fill>
            </x14:dxf>
          </x14:cfRule>
          <xm:sqref>D525 H525</xm:sqref>
        </x14:conditionalFormatting>
        <x14:conditionalFormatting xmlns:xm="http://schemas.microsoft.com/office/excel/2006/main">
          <x14:cfRule type="expression" priority="237" id="{439568F5-C1C2-4BA1-96F5-C2C76A5199D2}">
            <xm:f>AND($L594="", $M594="", 'Page 1-3'!$P$87&gt;0)</xm:f>
            <x14:dxf>
              <fill>
                <patternFill>
                  <bgColor rgb="FFFFFF00"/>
                </patternFill>
              </fill>
            </x14:dxf>
          </x14:cfRule>
          <xm:sqref>L594:M595</xm:sqref>
        </x14:conditionalFormatting>
        <x14:conditionalFormatting xmlns:xm="http://schemas.microsoft.com/office/excel/2006/main">
          <x14:cfRule type="expression" priority="232" id="{4EB0B9BB-1AE4-42DE-857E-640DC4314B0B}">
            <xm:f>AND($L605=0, $M605=0, $N605=0, 'Page 1-3'!$P$87&gt;0)</xm:f>
            <x14:dxf>
              <fill>
                <patternFill>
                  <bgColor rgb="FFFFFF00"/>
                </patternFill>
              </fill>
            </x14:dxf>
          </x14:cfRule>
          <xm:sqref>L605:N605</xm:sqref>
        </x14:conditionalFormatting>
        <x14:conditionalFormatting xmlns:xm="http://schemas.microsoft.com/office/excel/2006/main">
          <x14:cfRule type="expression" priority="230" id="{972D0142-3721-4DFA-BF85-8B7D77D06932}">
            <xm:f>AND($L607=0, $M607=0, $N607=0, 'Page 1-3'!$P$87&gt;0)</xm:f>
            <x14:dxf>
              <fill>
                <patternFill>
                  <bgColor rgb="FFFFFF00"/>
                </patternFill>
              </fill>
            </x14:dxf>
          </x14:cfRule>
          <xm:sqref>L607:N607</xm:sqref>
        </x14:conditionalFormatting>
        <x14:conditionalFormatting xmlns:xm="http://schemas.microsoft.com/office/excel/2006/main">
          <x14:cfRule type="expression" priority="228" id="{2793BC84-C54A-44F3-8D6A-7BF3E76E84E6}">
            <xm:f>AND($L609=0, $M609=0, $N609=0, 'Page 1-3'!$P$87&gt;0)</xm:f>
            <x14:dxf>
              <fill>
                <patternFill>
                  <bgColor rgb="FFFFFF00"/>
                </patternFill>
              </fill>
            </x14:dxf>
          </x14:cfRule>
          <xm:sqref>L609:N609</xm:sqref>
        </x14:conditionalFormatting>
        <x14:conditionalFormatting xmlns:xm="http://schemas.microsoft.com/office/excel/2006/main">
          <x14:cfRule type="expression" priority="226" id="{193B38F1-F170-40C2-A590-D8A5A1178B6F}">
            <xm:f>AND($L611=0, $M611=0, $N611=0, 'Page 1-3'!$P$87&gt;0)</xm:f>
            <x14:dxf>
              <fill>
                <patternFill>
                  <bgColor rgb="FFFFFF00"/>
                </patternFill>
              </fill>
            </x14:dxf>
          </x14:cfRule>
          <xm:sqref>L611:N611</xm:sqref>
        </x14:conditionalFormatting>
        <x14:conditionalFormatting xmlns:xm="http://schemas.microsoft.com/office/excel/2006/main">
          <x14:cfRule type="expression" priority="224" id="{FE40F63E-BB2E-4BCA-93FE-22DD76F6AD21}">
            <xm:f>AND($L613=0, $M613=0, $N613=0, 'Page 1-3'!$P$87&gt;0)</xm:f>
            <x14:dxf>
              <fill>
                <patternFill>
                  <bgColor rgb="FFFFFF00"/>
                </patternFill>
              </fill>
            </x14:dxf>
          </x14:cfRule>
          <xm:sqref>L613:N613</xm:sqref>
        </x14:conditionalFormatting>
        <x14:conditionalFormatting xmlns:xm="http://schemas.microsoft.com/office/excel/2006/main">
          <x14:cfRule type="expression" priority="222" id="{DBCCBCA8-E2D7-4EBB-BDFA-D1BBDF7CB9A1}">
            <xm:f>AND($L615=0, $M615=0, $N615=0, 'Page 1-3'!$P$87&gt;0)</xm:f>
            <x14:dxf>
              <fill>
                <patternFill>
                  <bgColor rgb="FFFFFF00"/>
                </patternFill>
              </fill>
            </x14:dxf>
          </x14:cfRule>
          <xm:sqref>L615:N615</xm:sqref>
        </x14:conditionalFormatting>
        <x14:conditionalFormatting xmlns:xm="http://schemas.microsoft.com/office/excel/2006/main">
          <x14:cfRule type="expression" priority="220" id="{CF58A7E8-634E-40F7-9454-5F92C5392C21}">
            <xm:f>AND($L618=0, $M618=0, $N618=0, 'Page 1-3'!$P$87&gt;0)</xm:f>
            <x14:dxf>
              <fill>
                <patternFill>
                  <bgColor rgb="FFFFFF00"/>
                </patternFill>
              </fill>
            </x14:dxf>
          </x14:cfRule>
          <xm:sqref>L618:N618</xm:sqref>
        </x14:conditionalFormatting>
        <x14:conditionalFormatting xmlns:xm="http://schemas.microsoft.com/office/excel/2006/main">
          <x14:cfRule type="expression" priority="218" id="{9A4595A6-2A53-4FFD-BB59-95EFE0AC5147}">
            <xm:f>AND($L620=0, $M620=0, $N620=0, 'Page 1-3'!$P$87&gt;0)</xm:f>
            <x14:dxf>
              <fill>
                <patternFill>
                  <bgColor rgb="FFFFFF00"/>
                </patternFill>
              </fill>
            </x14:dxf>
          </x14:cfRule>
          <xm:sqref>L620:N620</xm:sqref>
        </x14:conditionalFormatting>
        <x14:conditionalFormatting xmlns:xm="http://schemas.microsoft.com/office/excel/2006/main">
          <x14:cfRule type="expression" priority="216" id="{7181FBB9-B0CE-40ED-AF93-B59D8885ADBA}">
            <xm:f>AND($L624=0, $M624=0, $N624=0, 'Page 1-3'!$P$87&gt;0)</xm:f>
            <x14:dxf>
              <fill>
                <patternFill>
                  <bgColor rgb="FFFFFF00"/>
                </patternFill>
              </fill>
            </x14:dxf>
          </x14:cfRule>
          <xm:sqref>L624:N624</xm:sqref>
        </x14:conditionalFormatting>
        <x14:conditionalFormatting xmlns:xm="http://schemas.microsoft.com/office/excel/2006/main">
          <x14:cfRule type="expression" priority="214" id="{CC2D4013-2CEE-463A-A1B2-595548B621F5}">
            <xm:f>AND($L626=0, $M626=0, $N626=0, 'Page 1-3'!$P$87&gt;0)</xm:f>
            <x14:dxf>
              <fill>
                <patternFill>
                  <bgColor rgb="FFFFFF00"/>
                </patternFill>
              </fill>
            </x14:dxf>
          </x14:cfRule>
          <xm:sqref>L626:N626</xm:sqref>
        </x14:conditionalFormatting>
        <x14:conditionalFormatting xmlns:xm="http://schemas.microsoft.com/office/excel/2006/main">
          <x14:cfRule type="expression" priority="212" id="{841B83D9-9C48-4B09-B609-C7F160B6A3BB}">
            <xm:f>AND($L628=0, $M628=0, $N628=0, 'Page 1-3'!$P$87&gt;0)</xm:f>
            <x14:dxf>
              <fill>
                <patternFill>
                  <bgColor rgb="FFFFFF00"/>
                </patternFill>
              </fill>
            </x14:dxf>
          </x14:cfRule>
          <xm:sqref>L628:N628</xm:sqref>
        </x14:conditionalFormatting>
        <x14:conditionalFormatting xmlns:xm="http://schemas.microsoft.com/office/excel/2006/main">
          <x14:cfRule type="expression" priority="210" id="{FE1DA1E7-0B58-4263-A306-9B83D31D0554}">
            <xm:f>AND($L630=0, $M630=0, $N630=0, 'Page 1-3'!$P$87&gt;0)</xm:f>
            <x14:dxf>
              <fill>
                <patternFill>
                  <bgColor rgb="FFFFFF00"/>
                </patternFill>
              </fill>
            </x14:dxf>
          </x14:cfRule>
          <xm:sqref>L630:N630</xm:sqref>
        </x14:conditionalFormatting>
        <x14:conditionalFormatting xmlns:xm="http://schemas.microsoft.com/office/excel/2006/main">
          <x14:cfRule type="expression" priority="208" id="{1EC295C7-66C0-45C1-A1A0-F1995D5C9BA1}">
            <xm:f>AND($L632=0, $M632=0, $N632=0, 'Page 1-3'!$P$87&gt;0)</xm:f>
            <x14:dxf>
              <fill>
                <patternFill>
                  <bgColor rgb="FFFFFF00"/>
                </patternFill>
              </fill>
            </x14:dxf>
          </x14:cfRule>
          <xm:sqref>L632:N632</xm:sqref>
        </x14:conditionalFormatting>
        <x14:conditionalFormatting xmlns:xm="http://schemas.microsoft.com/office/excel/2006/main">
          <x14:cfRule type="expression" priority="206" id="{3045BF82-D804-4DC7-908B-53EA1A1B7FDD}">
            <xm:f>AND($L634=0, $M634=0, $N634=0, 'Page 1-3'!$P$87&gt;0)</xm:f>
            <x14:dxf>
              <fill>
                <patternFill>
                  <bgColor rgb="FFFFFF00"/>
                </patternFill>
              </fill>
            </x14:dxf>
          </x14:cfRule>
          <xm:sqref>L634:N634</xm:sqref>
        </x14:conditionalFormatting>
        <x14:conditionalFormatting xmlns:xm="http://schemas.microsoft.com/office/excel/2006/main">
          <x14:cfRule type="expression" priority="204" id="{CA122904-93F3-409D-9F23-79A919EF5B43}">
            <xm:f>AND($L636=0, $M636=0, $N636=0, 'Page 1-3'!$P$87&gt;0)</xm:f>
            <x14:dxf>
              <fill>
                <patternFill>
                  <bgColor rgb="FFFFFF00"/>
                </patternFill>
              </fill>
            </x14:dxf>
          </x14:cfRule>
          <xm:sqref>L636:N636</xm:sqref>
        </x14:conditionalFormatting>
        <x14:conditionalFormatting xmlns:xm="http://schemas.microsoft.com/office/excel/2006/main">
          <x14:cfRule type="expression" priority="202" id="{39541B6D-3A7F-4640-A6D1-18FE7DC5C6B5}">
            <xm:f>AND($L638=0, $M638=0, $N638=0, 'Page 1-3'!$P$87&gt;0)</xm:f>
            <x14:dxf>
              <fill>
                <patternFill>
                  <bgColor rgb="FFFFFF00"/>
                </patternFill>
              </fill>
            </x14:dxf>
          </x14:cfRule>
          <xm:sqref>L638:N638</xm:sqref>
        </x14:conditionalFormatting>
        <x14:conditionalFormatting xmlns:xm="http://schemas.microsoft.com/office/excel/2006/main">
          <x14:cfRule type="expression" priority="200" id="{C3255B4E-2A9F-4081-98BF-969DF9E52393}">
            <xm:f>AND($L640=0, $M640=0, $N640=0, 'Page 1-3'!$P$87&gt;0)</xm:f>
            <x14:dxf>
              <fill>
                <patternFill>
                  <bgColor rgb="FFFFFF00"/>
                </patternFill>
              </fill>
            </x14:dxf>
          </x14:cfRule>
          <xm:sqref>L640:N640</xm:sqref>
        </x14:conditionalFormatting>
        <x14:conditionalFormatting xmlns:xm="http://schemas.microsoft.com/office/excel/2006/main">
          <x14:cfRule type="expression" priority="198" id="{5BEF6456-CEA3-4758-B212-0425742A960E}">
            <xm:f>AND($L642=0, $M642=0, $N642=0, 'Page 1-3'!$P$87&gt;0)</xm:f>
            <x14:dxf>
              <fill>
                <patternFill>
                  <bgColor rgb="FFFFFF00"/>
                </patternFill>
              </fill>
            </x14:dxf>
          </x14:cfRule>
          <xm:sqref>L642:N642</xm:sqref>
        </x14:conditionalFormatting>
        <x14:conditionalFormatting xmlns:xm="http://schemas.microsoft.com/office/excel/2006/main">
          <x14:cfRule type="expression" priority="196" id="{9C7A56D2-73E2-4174-8363-4D52A9FEA270}">
            <xm:f>AND($L645=0, $M645=0, $N645=0, 'Page 1-3'!$P$87&gt;0)</xm:f>
            <x14:dxf>
              <fill>
                <patternFill>
                  <bgColor rgb="FFFFFF00"/>
                </patternFill>
              </fill>
            </x14:dxf>
          </x14:cfRule>
          <xm:sqref>L645:N645</xm:sqref>
        </x14:conditionalFormatting>
        <x14:conditionalFormatting xmlns:xm="http://schemas.microsoft.com/office/excel/2006/main">
          <x14:cfRule type="expression" priority="194" id="{180A9426-FD18-47D3-A9B0-E83479AE0987}">
            <xm:f>AND($L647=0, $M647=0, $N647=0, 'Page 1-3'!$P$87&gt;0)</xm:f>
            <x14:dxf>
              <fill>
                <patternFill>
                  <bgColor rgb="FFFFFF00"/>
                </patternFill>
              </fill>
            </x14:dxf>
          </x14:cfRule>
          <xm:sqref>L647:N647</xm:sqref>
        </x14:conditionalFormatting>
        <x14:conditionalFormatting xmlns:xm="http://schemas.microsoft.com/office/excel/2006/main">
          <x14:cfRule type="expression" priority="192" id="{63573D32-C0F1-4FF4-A235-A8AE86EBC628}">
            <xm:f>AND($L649=0, $M649=0, $N649=0, 'Page 1-3'!$P$87&gt;0)</xm:f>
            <x14:dxf>
              <fill>
                <patternFill>
                  <bgColor rgb="FFFFFF00"/>
                </patternFill>
              </fill>
            </x14:dxf>
          </x14:cfRule>
          <xm:sqref>L649:N649</xm:sqref>
        </x14:conditionalFormatting>
        <x14:conditionalFormatting xmlns:xm="http://schemas.microsoft.com/office/excel/2006/main">
          <x14:cfRule type="expression" priority="190" id="{3CD880E7-1CC4-4E59-9470-7CCF968FFC12}">
            <xm:f>AND($L651=0, $M651=0, $N651=0, 'Page 1-3'!$P$87&gt;0)</xm:f>
            <x14:dxf>
              <fill>
                <patternFill>
                  <bgColor rgb="FFFFFF00"/>
                </patternFill>
              </fill>
            </x14:dxf>
          </x14:cfRule>
          <xm:sqref>L651:N651</xm:sqref>
        </x14:conditionalFormatting>
        <x14:conditionalFormatting xmlns:xm="http://schemas.microsoft.com/office/excel/2006/main">
          <x14:cfRule type="expression" priority="188" id="{73A6E959-5F47-4E15-B8FB-3A79FDC41FCE}">
            <xm:f>AND($L653=0, $M653=0, $N653=0, 'Page 1-3'!$P$87&gt;0)</xm:f>
            <x14:dxf>
              <fill>
                <patternFill>
                  <bgColor rgb="FFFFFF00"/>
                </patternFill>
              </fill>
            </x14:dxf>
          </x14:cfRule>
          <xm:sqref>L653:N653</xm:sqref>
        </x14:conditionalFormatting>
        <x14:conditionalFormatting xmlns:xm="http://schemas.microsoft.com/office/excel/2006/main">
          <x14:cfRule type="expression" priority="186" id="{CA2C2650-2133-4D5F-BADE-E7DFC9BC53B8}">
            <xm:f>AND($L655=0, $M655=0, $N655=0, 'Page 1-3'!$P$87&gt;0)</xm:f>
            <x14:dxf>
              <fill>
                <patternFill>
                  <bgColor rgb="FFFFFF00"/>
                </patternFill>
              </fill>
            </x14:dxf>
          </x14:cfRule>
          <xm:sqref>L655:N655</xm:sqref>
        </x14:conditionalFormatting>
        <x14:conditionalFormatting xmlns:xm="http://schemas.microsoft.com/office/excel/2006/main">
          <x14:cfRule type="expression" priority="184" id="{D55B6154-9A4C-4632-8922-16ED3E3F50EA}">
            <xm:f>AND($L657=0, $M657=0, $N657=0, 'Page 1-3'!$P$87&gt;0)</xm:f>
            <x14:dxf>
              <fill>
                <patternFill>
                  <bgColor rgb="FFFFFF00"/>
                </patternFill>
              </fill>
            </x14:dxf>
          </x14:cfRule>
          <xm:sqref>L657:N657</xm:sqref>
        </x14:conditionalFormatting>
        <x14:conditionalFormatting xmlns:xm="http://schemas.microsoft.com/office/excel/2006/main">
          <x14:cfRule type="expression" priority="182" id="{CD1AC313-3CE5-449D-B459-1612BA5E714C}">
            <xm:f>AND($L659=0, $M659=0, $N659=0, 'Page 1-3'!$P$87&gt;0)</xm:f>
            <x14:dxf>
              <fill>
                <patternFill>
                  <bgColor rgb="FFFFFF00"/>
                </patternFill>
              </fill>
            </x14:dxf>
          </x14:cfRule>
          <xm:sqref>L659:N659</xm:sqref>
        </x14:conditionalFormatting>
        <x14:conditionalFormatting xmlns:xm="http://schemas.microsoft.com/office/excel/2006/main">
          <x14:cfRule type="expression" priority="180" id="{297513A7-9655-4F49-915A-CA1BB23817A8}">
            <xm:f>AND($L661=0, $M661=0, $N661=0, 'Page 1-3'!$P$87&gt;0)</xm:f>
            <x14:dxf>
              <fill>
                <patternFill>
                  <bgColor rgb="FFFFFF00"/>
                </patternFill>
              </fill>
            </x14:dxf>
          </x14:cfRule>
          <xm:sqref>L661:N661</xm:sqref>
        </x14:conditionalFormatting>
        <x14:conditionalFormatting xmlns:xm="http://schemas.microsoft.com/office/excel/2006/main">
          <x14:cfRule type="expression" priority="178" id="{93A26160-AEF7-436F-BACE-6DCA9853D8EF}">
            <xm:f>AND($L663=0, $M663=0, $N663=0, 'Page 1-3'!$P$87&gt;0)</xm:f>
            <x14:dxf>
              <fill>
                <patternFill>
                  <bgColor rgb="FFFFFF00"/>
                </patternFill>
              </fill>
            </x14:dxf>
          </x14:cfRule>
          <xm:sqref>L663:N663</xm:sqref>
        </x14:conditionalFormatting>
        <x14:conditionalFormatting xmlns:xm="http://schemas.microsoft.com/office/excel/2006/main">
          <x14:cfRule type="expression" priority="176" id="{2BD09327-2569-4B0F-83D4-56DFC3E6C869}">
            <xm:f>AND($L666=0, $M666=0, $N666=0, 'Page 1-3'!$P$87&gt;0)</xm:f>
            <x14:dxf>
              <fill>
                <patternFill>
                  <bgColor rgb="FFFFFF00"/>
                </patternFill>
              </fill>
            </x14:dxf>
          </x14:cfRule>
          <xm:sqref>L666:N666</xm:sqref>
        </x14:conditionalFormatting>
        <x14:conditionalFormatting xmlns:xm="http://schemas.microsoft.com/office/excel/2006/main">
          <x14:cfRule type="expression" priority="174" id="{42DCCFA1-1AD8-442D-97B6-5A442D8509EB}">
            <xm:f>AND($L668=0, $M668=0, $N668=0, 'Page 1-3'!$P$87&gt;0)</xm:f>
            <x14:dxf>
              <fill>
                <patternFill>
                  <bgColor rgb="FFFFFF00"/>
                </patternFill>
              </fill>
            </x14:dxf>
          </x14:cfRule>
          <xm:sqref>L668:N668</xm:sqref>
        </x14:conditionalFormatting>
        <x14:conditionalFormatting xmlns:xm="http://schemas.microsoft.com/office/excel/2006/main">
          <x14:cfRule type="expression" priority="172" id="{2AA87BB9-D25D-4948-922C-F71679FA7547}">
            <xm:f>AND($L672=0, $M672=0, $N672=0, 'Page 1-3'!$P$87&gt;0)</xm:f>
            <x14:dxf>
              <fill>
                <patternFill>
                  <bgColor rgb="FFFFFF00"/>
                </patternFill>
              </fill>
            </x14:dxf>
          </x14:cfRule>
          <xm:sqref>L672:N672</xm:sqref>
        </x14:conditionalFormatting>
        <x14:conditionalFormatting xmlns:xm="http://schemas.microsoft.com/office/excel/2006/main">
          <x14:cfRule type="expression" priority="170" id="{C8DC49DD-5D88-48AD-BF70-F68A4D82176B}">
            <xm:f>AND($L674=0, $M674=0, $N674=0, 'Page 1-3'!$P$87&gt;0)</xm:f>
            <x14:dxf>
              <fill>
                <patternFill>
                  <bgColor rgb="FFFFFF00"/>
                </patternFill>
              </fill>
            </x14:dxf>
          </x14:cfRule>
          <xm:sqref>L674:N674</xm:sqref>
        </x14:conditionalFormatting>
        <x14:conditionalFormatting xmlns:xm="http://schemas.microsoft.com/office/excel/2006/main">
          <x14:cfRule type="expression" priority="169" id="{4C07F2E7-DE9C-4986-A3D1-F3EECD36582E}">
            <xm:f>AND($L$594&gt;0, 'Page 1-3'!$P$87&gt;0, $C$595=0)</xm:f>
            <x14:dxf>
              <fill>
                <patternFill>
                  <bgColor rgb="FFFFFF00"/>
                </patternFill>
              </fill>
            </x14:dxf>
          </x14:cfRule>
          <xm:sqref>C595:J595</xm:sqref>
        </x14:conditionalFormatting>
        <x14:conditionalFormatting xmlns:xm="http://schemas.microsoft.com/office/excel/2006/main">
          <x14:cfRule type="expression" priority="168" id="{0E86FA50-DD5C-4B41-A800-FBFAFB9F9468}">
            <xm:f>AND($L$599&gt;0, 'Page 1-3'!$P$87&gt;0, $B$601=0)</xm:f>
            <x14:dxf>
              <fill>
                <patternFill>
                  <bgColor rgb="FFFFFF00"/>
                </patternFill>
              </fill>
            </x14:dxf>
          </x14:cfRule>
          <xm:sqref>B601:J601</xm:sqref>
        </x14:conditionalFormatting>
        <x14:conditionalFormatting xmlns:xm="http://schemas.microsoft.com/office/excel/2006/main">
          <x14:cfRule type="expression" priority="117" id="{75A1719C-7231-4402-9787-5AD34FFB7A1B}">
            <xm:f>AND($L540=0, $M540=0, $N540="-----", 'Page 1-3'!$P$85&gt;0)</xm:f>
            <x14:dxf>
              <fill>
                <patternFill>
                  <bgColor rgb="FFFFFF00"/>
                </patternFill>
              </fill>
            </x14:dxf>
          </x14:cfRule>
          <xm:sqref>L540:N540</xm:sqref>
        </x14:conditionalFormatting>
        <x14:conditionalFormatting xmlns:xm="http://schemas.microsoft.com/office/excel/2006/main">
          <x14:cfRule type="expression" priority="115" id="{5EC894A5-687E-4D5F-B9A3-52F3083F9842}">
            <xm:f>AND($L542=0, $M542=0, $N542="-----", 'Page 1-3'!$P$85&gt;0)</xm:f>
            <x14:dxf>
              <fill>
                <patternFill>
                  <bgColor rgb="FFFFFF00"/>
                </patternFill>
              </fill>
            </x14:dxf>
          </x14:cfRule>
          <xm:sqref>L542:N542</xm:sqref>
        </x14:conditionalFormatting>
        <x14:conditionalFormatting xmlns:xm="http://schemas.microsoft.com/office/excel/2006/main">
          <x14:cfRule type="expression" priority="113" id="{B42E03CC-3916-43BE-8246-1B6466809178}">
            <xm:f>AND($L544=0, $M544=0, $N544="-----", 'Page 1-3'!$P$85&gt;0)</xm:f>
            <x14:dxf>
              <fill>
                <patternFill>
                  <bgColor rgb="FFFFFF00"/>
                </patternFill>
              </fill>
            </x14:dxf>
          </x14:cfRule>
          <xm:sqref>L544:N544</xm:sqref>
        </x14:conditionalFormatting>
        <x14:conditionalFormatting xmlns:xm="http://schemas.microsoft.com/office/excel/2006/main">
          <x14:cfRule type="expression" priority="111" id="{16D0C28A-1F67-4709-AE95-C99213839A4C}">
            <xm:f>AND($L548=0, $M548=0, $N548="-----", 'Page 1-3'!$P$85&gt;0)</xm:f>
            <x14:dxf>
              <fill>
                <patternFill>
                  <bgColor rgb="FFFFFF00"/>
                </patternFill>
              </fill>
            </x14:dxf>
          </x14:cfRule>
          <xm:sqref>L548:N548</xm:sqref>
        </x14:conditionalFormatting>
        <x14:conditionalFormatting xmlns:xm="http://schemas.microsoft.com/office/excel/2006/main">
          <x14:cfRule type="expression" priority="109" id="{0E0AF199-4766-4B60-91EE-1A06957C253B}">
            <xm:f>AND($L550=0, $M550=0, $N550="-----", 'Page 1-3'!$P$85&gt;0)</xm:f>
            <x14:dxf>
              <fill>
                <patternFill>
                  <bgColor rgb="FFFFFF00"/>
                </patternFill>
              </fill>
            </x14:dxf>
          </x14:cfRule>
          <xm:sqref>L550:N550</xm:sqref>
        </x14:conditionalFormatting>
        <x14:conditionalFormatting xmlns:xm="http://schemas.microsoft.com/office/excel/2006/main">
          <x14:cfRule type="expression" priority="107" id="{7EF6AA09-C70C-4669-9E19-131603EBF989}">
            <xm:f>AND($L554=0, $M554=0, $N554="-----", 'Page 1-3'!$P$85&gt;0)</xm:f>
            <x14:dxf>
              <fill>
                <patternFill>
                  <bgColor rgb="FFFFFF00"/>
                </patternFill>
              </fill>
            </x14:dxf>
          </x14:cfRule>
          <xm:sqref>L554:N554</xm:sqref>
        </x14:conditionalFormatting>
        <x14:conditionalFormatting xmlns:xm="http://schemas.microsoft.com/office/excel/2006/main">
          <x14:cfRule type="expression" priority="105" id="{3747E7DC-CA15-4608-B338-6D3C9902E67B}">
            <xm:f>AND($L552=0, $M552=0, $N552="-----", 'Page 1-3'!$P$85&gt;0)</xm:f>
            <x14:dxf>
              <fill>
                <patternFill>
                  <bgColor rgb="FFFFFF00"/>
                </patternFill>
              </fill>
            </x14:dxf>
          </x14:cfRule>
          <xm:sqref>L552:N552</xm:sqref>
        </x14:conditionalFormatting>
        <x14:conditionalFormatting xmlns:xm="http://schemas.microsoft.com/office/excel/2006/main">
          <x14:cfRule type="expression" priority="103" id="{27CC7CD2-D4BB-4F51-BB35-04442CA89201}">
            <xm:f>AND($L546=0, $M546=0, $N546="-----", 'Page 1-3'!$P$85&gt;0)</xm:f>
            <x14:dxf>
              <fill>
                <patternFill>
                  <bgColor rgb="FFFFFF00"/>
                </patternFill>
              </fill>
            </x14:dxf>
          </x14:cfRule>
          <xm:sqref>L546:N546</xm:sqref>
        </x14:conditionalFormatting>
        <x14:conditionalFormatting xmlns:xm="http://schemas.microsoft.com/office/excel/2006/main">
          <x14:cfRule type="expression" priority="35" id="{37B46292-F64A-4A63-9EA8-6CD095314280}">
            <xm:f>AND($L694=0, $M694=0, $N694=0, 'Page 1-3'!$P$89&gt;0)</xm:f>
            <x14:dxf>
              <fill>
                <patternFill>
                  <bgColor rgb="FFFFFF00"/>
                </patternFill>
              </fill>
            </x14:dxf>
          </x14:cfRule>
          <xm:sqref>L694:N694</xm:sqref>
        </x14:conditionalFormatting>
        <x14:conditionalFormatting xmlns:xm="http://schemas.microsoft.com/office/excel/2006/main">
          <x14:cfRule type="expression" priority="33" id="{95061574-AB29-40BC-92CE-DA700DF16D28}">
            <xm:f>AND($L696=0, $M696=0, $N696=0, 'Page 1-3'!$P$89&gt;0)</xm:f>
            <x14:dxf>
              <fill>
                <patternFill>
                  <bgColor rgb="FFFFFF00"/>
                </patternFill>
              </fill>
            </x14:dxf>
          </x14:cfRule>
          <xm:sqref>L696:N696</xm:sqref>
        </x14:conditionalFormatting>
        <x14:conditionalFormatting xmlns:xm="http://schemas.microsoft.com/office/excel/2006/main">
          <x14:cfRule type="expression" priority="31" id="{15237904-3A44-4094-BD91-4DC486E3FB0F}">
            <xm:f>AND($L700=0, $M700=0, $N700=0, 'Page 1-3'!$P$89&gt;0)</xm:f>
            <x14:dxf>
              <fill>
                <patternFill>
                  <bgColor rgb="FFFFFF00"/>
                </patternFill>
              </fill>
            </x14:dxf>
          </x14:cfRule>
          <xm:sqref>L700:N700</xm:sqref>
        </x14:conditionalFormatting>
        <x14:conditionalFormatting xmlns:xm="http://schemas.microsoft.com/office/excel/2006/main">
          <x14:cfRule type="expression" priority="29" id="{278381E2-618A-442F-9411-6AFD7CBC7D1D}">
            <xm:f>AND($L702=0, $M702=0, $N702=0, 'Page 1-3'!$P$89&gt;0)</xm:f>
            <x14:dxf>
              <fill>
                <patternFill>
                  <bgColor rgb="FFFFFF00"/>
                </patternFill>
              </fill>
            </x14:dxf>
          </x14:cfRule>
          <xm:sqref>L702:N702</xm:sqref>
        </x14:conditionalFormatting>
        <x14:conditionalFormatting xmlns:xm="http://schemas.microsoft.com/office/excel/2006/main">
          <x14:cfRule type="expression" priority="27" id="{7C188EC3-0EB1-403A-82C1-12C8A00E5D92}">
            <xm:f>AND($L704=0, $M704=0, $N704=0, 'Page 1-3'!$P$89&gt;0)</xm:f>
            <x14:dxf>
              <fill>
                <patternFill>
                  <bgColor rgb="FFFFFF00"/>
                </patternFill>
              </fill>
            </x14:dxf>
          </x14:cfRule>
          <xm:sqref>L704:N704</xm:sqref>
        </x14:conditionalFormatting>
        <x14:conditionalFormatting xmlns:xm="http://schemas.microsoft.com/office/excel/2006/main">
          <x14:cfRule type="expression" priority="25" id="{A17D1303-FF8B-43DD-93B7-35970A074561}">
            <xm:f>AND($L708=0, $M708=0, $N708=0, 'Page 1-3'!$P$89&gt;0)</xm:f>
            <x14:dxf>
              <fill>
                <patternFill>
                  <bgColor rgb="FFFFFF00"/>
                </patternFill>
              </fill>
            </x14:dxf>
          </x14:cfRule>
          <xm:sqref>L708:N708</xm:sqref>
        </x14:conditionalFormatting>
        <x14:conditionalFormatting xmlns:xm="http://schemas.microsoft.com/office/excel/2006/main">
          <x14:cfRule type="expression" priority="23" id="{34A0F6A2-18CD-4044-841E-C192E6679CB3}">
            <xm:f>AND($L710=0, $M710=0, $N710=0, 'Page 1-3'!$P$89&gt;0)</xm:f>
            <x14:dxf>
              <fill>
                <patternFill>
                  <bgColor rgb="FFFFFF00"/>
                </patternFill>
              </fill>
            </x14:dxf>
          </x14:cfRule>
          <xm:sqref>L710:N710</xm:sqref>
        </x14:conditionalFormatting>
        <x14:conditionalFormatting xmlns:xm="http://schemas.microsoft.com/office/excel/2006/main">
          <x14:cfRule type="expression" priority="21" id="{D86D3D51-3D74-455B-87B1-D6EAEBCA8A24}">
            <xm:f>AND($L714=0, $M714=0, $N714=0, 'Page 1-3'!$P$89&gt;0)</xm:f>
            <x14:dxf>
              <fill>
                <patternFill>
                  <bgColor rgb="FFFFFF00"/>
                </patternFill>
              </fill>
            </x14:dxf>
          </x14:cfRule>
          <xm:sqref>L714:N714</xm:sqref>
        </x14:conditionalFormatting>
        <x14:conditionalFormatting xmlns:xm="http://schemas.microsoft.com/office/excel/2006/main">
          <x14:cfRule type="expression" priority="19" id="{1494BAB5-276D-4913-8CC0-323E85020E1F}">
            <xm:f>AND($L716=0, $M716=0, $N716=0, 'Page 1-3'!$P$89&gt;0)</xm:f>
            <x14:dxf>
              <fill>
                <patternFill>
                  <bgColor rgb="FFFFFF00"/>
                </patternFill>
              </fill>
            </x14:dxf>
          </x14:cfRule>
          <xm:sqref>L716:N716</xm:sqref>
        </x14:conditionalFormatting>
        <x14:conditionalFormatting xmlns:xm="http://schemas.microsoft.com/office/excel/2006/main">
          <x14:cfRule type="expression" priority="17" id="{51DC3516-B3EB-44BB-A2D0-E464FA966129}">
            <xm:f>AND($L718=0, $M718=0, $N718=0, 'Page 1-3'!$P$89&gt;0)</xm:f>
            <x14:dxf>
              <fill>
                <patternFill>
                  <bgColor rgb="FFFFFF00"/>
                </patternFill>
              </fill>
            </x14:dxf>
          </x14:cfRule>
          <xm:sqref>L718:N718</xm:sqref>
        </x14:conditionalFormatting>
        <x14:conditionalFormatting xmlns:xm="http://schemas.microsoft.com/office/excel/2006/main">
          <x14:cfRule type="expression" priority="15" id="{E0645BDC-713F-466B-B05C-5EA57261BB6E}">
            <xm:f>AND($L720=0, $M720=0, $N720=0, 'Page 1-3'!$P$89&gt;0)</xm:f>
            <x14:dxf>
              <fill>
                <patternFill>
                  <bgColor rgb="FFFFFF00"/>
                </patternFill>
              </fill>
            </x14:dxf>
          </x14:cfRule>
          <xm:sqref>L720:N720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1"/>
    <pageSetUpPr fitToPage="1"/>
  </sheetPr>
  <dimension ref="A1:Y78"/>
  <sheetViews>
    <sheetView showZeros="0" view="pageLayout" topLeftCell="A3" zoomScaleNormal="100" workbookViewId="0">
      <selection activeCell="L4" sqref="L4"/>
    </sheetView>
  </sheetViews>
  <sheetFormatPr defaultColWidth="9.28515625" defaultRowHeight="12.75" x14ac:dyDescent="0.2"/>
  <cols>
    <col min="1" max="15" width="6.5703125" style="71" customWidth="1"/>
    <col min="16" max="25" width="8.7109375" style="71"/>
    <col min="26" max="16384" width="9.28515625" style="71"/>
  </cols>
  <sheetData>
    <row r="1" spans="1:17" ht="30" customHeight="1" x14ac:dyDescent="0.3">
      <c r="A1" s="606" t="s">
        <v>21</v>
      </c>
      <c r="B1" s="606"/>
      <c r="C1" s="606"/>
      <c r="D1" s="606"/>
      <c r="E1" s="607"/>
      <c r="F1" s="607"/>
      <c r="G1" s="607"/>
      <c r="H1" s="607"/>
      <c r="I1" s="607"/>
      <c r="J1" s="607"/>
      <c r="K1" s="607"/>
      <c r="L1" s="607"/>
      <c r="M1" s="607"/>
      <c r="N1" s="607"/>
      <c r="O1" s="607"/>
      <c r="P1" s="98"/>
      <c r="Q1" s="98"/>
    </row>
    <row r="2" spans="1:17" ht="30" customHeight="1" x14ac:dyDescent="0.25">
      <c r="A2" s="376" t="s">
        <v>22</v>
      </c>
      <c r="B2" s="376"/>
      <c r="C2" s="376"/>
      <c r="D2" s="376"/>
      <c r="E2" s="376"/>
      <c r="F2" s="376"/>
      <c r="G2" s="376"/>
      <c r="H2" s="376"/>
      <c r="I2" s="376"/>
      <c r="J2" s="376"/>
      <c r="K2" s="376"/>
      <c r="L2" s="376"/>
      <c r="M2" s="376"/>
      <c r="N2" s="376"/>
      <c r="O2" s="376"/>
      <c r="P2" s="110"/>
      <c r="Q2" s="110"/>
    </row>
    <row r="3" spans="1:17" s="76" customFormat="1" ht="15" x14ac:dyDescent="0.2">
      <c r="A3" s="377" t="s">
        <v>27</v>
      </c>
      <c r="B3" s="378"/>
      <c r="C3" s="378"/>
      <c r="D3" s="378"/>
      <c r="E3" s="378"/>
      <c r="F3" s="378"/>
      <c r="G3" s="378"/>
      <c r="H3" s="378"/>
      <c r="I3" s="378"/>
      <c r="J3" s="379"/>
      <c r="K3" s="112" t="s">
        <v>26</v>
      </c>
      <c r="L3" s="113" t="s">
        <v>9</v>
      </c>
      <c r="M3" s="113" t="s">
        <v>25</v>
      </c>
      <c r="N3" s="113" t="s">
        <v>24</v>
      </c>
      <c r="O3" s="113" t="s">
        <v>23</v>
      </c>
      <c r="P3" s="194"/>
      <c r="Q3" s="195"/>
    </row>
    <row r="4" spans="1:17" ht="30" customHeight="1" x14ac:dyDescent="0.2">
      <c r="A4" s="114" t="s">
        <v>262</v>
      </c>
      <c r="B4" s="380" t="s">
        <v>360</v>
      </c>
      <c r="C4" s="608"/>
      <c r="D4" s="608"/>
      <c r="E4" s="608"/>
      <c r="F4" s="608"/>
      <c r="G4" s="608"/>
      <c r="H4" s="608"/>
      <c r="I4" s="608"/>
      <c r="J4" s="609"/>
      <c r="K4" s="115"/>
      <c r="L4" s="114" t="str">
        <f>Working!L4</f>
        <v>✓</v>
      </c>
      <c r="M4" s="114">
        <f>Working!M4</f>
        <v>0</v>
      </c>
      <c r="N4" s="117"/>
      <c r="O4" s="114" t="s">
        <v>30</v>
      </c>
      <c r="P4" s="98"/>
      <c r="Q4" s="98"/>
    </row>
    <row r="5" spans="1:17" ht="30" customHeight="1" x14ac:dyDescent="0.2">
      <c r="A5" s="118"/>
      <c r="B5" s="582">
        <f>Working!B5</f>
        <v>0</v>
      </c>
      <c r="C5" s="583"/>
      <c r="D5" s="583"/>
      <c r="E5" s="583"/>
      <c r="F5" s="583"/>
      <c r="G5" s="583"/>
      <c r="H5" s="583"/>
      <c r="I5" s="583"/>
      <c r="J5" s="583"/>
      <c r="K5" s="583"/>
      <c r="L5" s="583"/>
      <c r="M5" s="583"/>
      <c r="N5" s="583"/>
      <c r="O5" s="584"/>
      <c r="P5" s="98"/>
      <c r="Q5" s="98"/>
    </row>
    <row r="6" spans="1:17" ht="30" customHeight="1" x14ac:dyDescent="0.2">
      <c r="A6" s="386" t="s">
        <v>263</v>
      </c>
      <c r="B6" s="380" t="s">
        <v>361</v>
      </c>
      <c r="C6" s="388"/>
      <c r="D6" s="388"/>
      <c r="E6" s="388"/>
      <c r="F6" s="388"/>
      <c r="G6" s="388"/>
      <c r="H6" s="388"/>
      <c r="I6" s="388"/>
      <c r="J6" s="389"/>
      <c r="K6" s="390"/>
      <c r="L6" s="386" t="str">
        <f>Working!L6</f>
        <v>✓</v>
      </c>
      <c r="M6" s="386">
        <f>Working!M6</f>
        <v>0</v>
      </c>
      <c r="N6" s="402"/>
      <c r="O6" s="386" t="s">
        <v>30</v>
      </c>
      <c r="P6" s="98"/>
      <c r="Q6" s="98"/>
    </row>
    <row r="7" spans="1:17" ht="14.25" customHeight="1" x14ac:dyDescent="0.2">
      <c r="A7" s="387"/>
      <c r="B7" s="119" t="s">
        <v>215</v>
      </c>
      <c r="C7" s="598" t="str">
        <f>Working!C7</f>
        <v>Coy Crapo</v>
      </c>
      <c r="D7" s="598"/>
      <c r="E7" s="598"/>
      <c r="F7" s="598"/>
      <c r="G7" s="598"/>
      <c r="H7" s="598"/>
      <c r="I7" s="598"/>
      <c r="J7" s="599"/>
      <c r="K7" s="391"/>
      <c r="L7" s="610"/>
      <c r="M7" s="610"/>
      <c r="N7" s="403"/>
      <c r="O7" s="404"/>
      <c r="P7" s="98"/>
      <c r="Q7" s="98"/>
    </row>
    <row r="8" spans="1:17" ht="30" customHeight="1" x14ac:dyDescent="0.2">
      <c r="A8" s="118"/>
      <c r="B8" s="582">
        <f>Working!B8</f>
        <v>0</v>
      </c>
      <c r="C8" s="583"/>
      <c r="D8" s="583"/>
      <c r="E8" s="583"/>
      <c r="F8" s="583"/>
      <c r="G8" s="583"/>
      <c r="H8" s="583"/>
      <c r="I8" s="583"/>
      <c r="J8" s="583"/>
      <c r="K8" s="583"/>
      <c r="L8" s="583"/>
      <c r="M8" s="583"/>
      <c r="N8" s="583"/>
      <c r="O8" s="584"/>
      <c r="P8" s="98"/>
      <c r="Q8" s="98"/>
    </row>
    <row r="9" spans="1:17" ht="30" customHeight="1" x14ac:dyDescent="0.2">
      <c r="A9" s="397" t="s">
        <v>267</v>
      </c>
      <c r="B9" s="397"/>
      <c r="C9" s="397"/>
      <c r="D9" s="397"/>
      <c r="E9" s="397"/>
      <c r="F9" s="397"/>
      <c r="G9" s="397"/>
      <c r="H9" s="397"/>
      <c r="I9" s="397"/>
      <c r="J9" s="397"/>
      <c r="K9" s="397"/>
      <c r="L9" s="397"/>
      <c r="M9" s="397"/>
      <c r="N9" s="397"/>
      <c r="O9" s="397"/>
      <c r="P9" s="98"/>
      <c r="Q9" s="98"/>
    </row>
    <row r="10" spans="1:17" s="77" customFormat="1" ht="15" x14ac:dyDescent="0.2">
      <c r="A10" s="392" t="s">
        <v>27</v>
      </c>
      <c r="B10" s="398"/>
      <c r="C10" s="398"/>
      <c r="D10" s="398"/>
      <c r="E10" s="398"/>
      <c r="F10" s="398"/>
      <c r="G10" s="398"/>
      <c r="H10" s="398"/>
      <c r="I10" s="398"/>
      <c r="J10" s="399"/>
      <c r="K10" s="128" t="s">
        <v>26</v>
      </c>
      <c r="L10" s="129" t="s">
        <v>9</v>
      </c>
      <c r="M10" s="129" t="s">
        <v>25</v>
      </c>
      <c r="N10" s="129" t="s">
        <v>24</v>
      </c>
      <c r="O10" s="129" t="s">
        <v>23</v>
      </c>
      <c r="P10" s="196"/>
      <c r="Q10" s="196"/>
    </row>
    <row r="11" spans="1:17" s="78" customFormat="1" ht="30" customHeight="1" x14ac:dyDescent="0.2">
      <c r="A11" s="114" t="s">
        <v>28</v>
      </c>
      <c r="B11" s="461" t="s">
        <v>362</v>
      </c>
      <c r="C11" s="462"/>
      <c r="D11" s="462"/>
      <c r="E11" s="462"/>
      <c r="F11" s="462"/>
      <c r="G11" s="462"/>
      <c r="H11" s="462"/>
      <c r="I11" s="462"/>
      <c r="J11" s="463"/>
      <c r="K11" s="130">
        <v>15</v>
      </c>
      <c r="L11" s="114">
        <f>Working!L11</f>
        <v>15</v>
      </c>
      <c r="M11" s="114">
        <f>Working!M11</f>
        <v>0</v>
      </c>
      <c r="N11" s="132"/>
      <c r="O11" s="114" t="s">
        <v>30</v>
      </c>
      <c r="P11" s="197"/>
      <c r="Q11" s="197"/>
    </row>
    <row r="12" spans="1:17" s="78" customFormat="1" ht="30" customHeight="1" x14ac:dyDescent="0.2">
      <c r="A12" s="118"/>
      <c r="B12" s="582">
        <f>Working!B12</f>
        <v>0</v>
      </c>
      <c r="C12" s="583"/>
      <c r="D12" s="583"/>
      <c r="E12" s="583"/>
      <c r="F12" s="583"/>
      <c r="G12" s="583"/>
      <c r="H12" s="583"/>
      <c r="I12" s="583"/>
      <c r="J12" s="583"/>
      <c r="K12" s="583"/>
      <c r="L12" s="583"/>
      <c r="M12" s="583"/>
      <c r="N12" s="583"/>
      <c r="O12" s="584"/>
      <c r="P12" s="197"/>
      <c r="Q12" s="197"/>
    </row>
    <row r="13" spans="1:17" s="72" customFormat="1" ht="30" customHeight="1" x14ac:dyDescent="0.2">
      <c r="A13" s="114" t="s">
        <v>29</v>
      </c>
      <c r="B13" s="600" t="s">
        <v>363</v>
      </c>
      <c r="C13" s="601"/>
      <c r="D13" s="601"/>
      <c r="E13" s="601"/>
      <c r="F13" s="601"/>
      <c r="G13" s="601"/>
      <c r="H13" s="601"/>
      <c r="I13" s="601"/>
      <c r="J13" s="602"/>
      <c r="K13" s="114">
        <v>10</v>
      </c>
      <c r="L13" s="114">
        <f>Working!L13</f>
        <v>10</v>
      </c>
      <c r="M13" s="114">
        <f>Working!M13</f>
        <v>0</v>
      </c>
      <c r="N13" s="114">
        <f>Working!N13</f>
        <v>0</v>
      </c>
      <c r="O13" s="133" t="s">
        <v>264</v>
      </c>
      <c r="P13" s="88"/>
      <c r="Q13" s="88"/>
    </row>
    <row r="14" spans="1:17" s="72" customFormat="1" ht="30" customHeight="1" x14ac:dyDescent="0.2">
      <c r="A14" s="118"/>
      <c r="B14" s="582" t="str">
        <f>Working!B14</f>
        <v>Yes; a mock recall is on file and dated 3/26/20. Records supporting the mock recall are noted.</v>
      </c>
      <c r="C14" s="583"/>
      <c r="D14" s="583"/>
      <c r="E14" s="583"/>
      <c r="F14" s="583"/>
      <c r="G14" s="583"/>
      <c r="H14" s="583"/>
      <c r="I14" s="583"/>
      <c r="J14" s="583"/>
      <c r="K14" s="583"/>
      <c r="L14" s="583"/>
      <c r="M14" s="583"/>
      <c r="N14" s="583"/>
      <c r="O14" s="584"/>
      <c r="P14" s="88"/>
      <c r="Q14" s="88"/>
    </row>
    <row r="15" spans="1:17" ht="30" customHeight="1" x14ac:dyDescent="0.2">
      <c r="A15" s="396" t="s">
        <v>31</v>
      </c>
      <c r="B15" s="396"/>
      <c r="C15" s="396"/>
      <c r="D15" s="396"/>
      <c r="E15" s="396"/>
      <c r="F15" s="396"/>
      <c r="G15" s="396"/>
      <c r="H15" s="396"/>
      <c r="I15" s="396"/>
      <c r="J15" s="396"/>
      <c r="K15" s="396"/>
      <c r="L15" s="396"/>
      <c r="M15" s="396"/>
      <c r="N15" s="396"/>
      <c r="O15" s="396"/>
      <c r="P15" s="98"/>
      <c r="Q15" s="98"/>
    </row>
    <row r="16" spans="1:17" s="31" customFormat="1" ht="15" x14ac:dyDescent="0.25">
      <c r="A16" s="392" t="s">
        <v>27</v>
      </c>
      <c r="B16" s="393"/>
      <c r="C16" s="393"/>
      <c r="D16" s="393"/>
      <c r="E16" s="393"/>
      <c r="F16" s="393"/>
      <c r="G16" s="393"/>
      <c r="H16" s="393"/>
      <c r="I16" s="393"/>
      <c r="J16" s="394"/>
      <c r="K16" s="128" t="s">
        <v>26</v>
      </c>
      <c r="L16" s="129" t="s">
        <v>9</v>
      </c>
      <c r="M16" s="129" t="s">
        <v>25</v>
      </c>
      <c r="N16" s="129" t="s">
        <v>24</v>
      </c>
      <c r="O16" s="129" t="s">
        <v>23</v>
      </c>
      <c r="P16" s="102"/>
      <c r="Q16" s="102"/>
    </row>
    <row r="17" spans="1:25" ht="14.25" x14ac:dyDescent="0.2">
      <c r="A17" s="135" t="s">
        <v>32</v>
      </c>
      <c r="B17" s="444" t="s">
        <v>590</v>
      </c>
      <c r="C17" s="445"/>
      <c r="D17" s="445"/>
      <c r="E17" s="445"/>
      <c r="F17" s="445"/>
      <c r="G17" s="445"/>
      <c r="H17" s="445"/>
      <c r="I17" s="445"/>
      <c r="J17" s="446"/>
      <c r="K17" s="135">
        <v>10</v>
      </c>
      <c r="L17" s="114">
        <f>Working!L17</f>
        <v>10</v>
      </c>
      <c r="M17" s="114">
        <f>Working!M17</f>
        <v>0</v>
      </c>
      <c r="N17" s="136"/>
      <c r="O17" s="135" t="s">
        <v>264</v>
      </c>
      <c r="P17" s="98"/>
      <c r="Q17" s="98"/>
    </row>
    <row r="18" spans="1:25" ht="30" customHeight="1" x14ac:dyDescent="0.2">
      <c r="A18" s="118"/>
      <c r="B18" s="582">
        <f>Working!B18</f>
        <v>0</v>
      </c>
      <c r="C18" s="583"/>
      <c r="D18" s="583"/>
      <c r="E18" s="583"/>
      <c r="F18" s="583"/>
      <c r="G18" s="583"/>
      <c r="H18" s="583"/>
      <c r="I18" s="583"/>
      <c r="J18" s="583"/>
      <c r="K18" s="583"/>
      <c r="L18" s="583"/>
      <c r="M18" s="583"/>
      <c r="N18" s="583"/>
      <c r="O18" s="584"/>
      <c r="P18" s="98"/>
      <c r="Q18" s="98"/>
    </row>
    <row r="19" spans="1:25" ht="30" customHeight="1" x14ac:dyDescent="0.2">
      <c r="A19" s="114" t="s">
        <v>33</v>
      </c>
      <c r="B19" s="380" t="s">
        <v>364</v>
      </c>
      <c r="C19" s="388"/>
      <c r="D19" s="388"/>
      <c r="E19" s="388"/>
      <c r="F19" s="388"/>
      <c r="G19" s="388"/>
      <c r="H19" s="388"/>
      <c r="I19" s="388"/>
      <c r="J19" s="389"/>
      <c r="K19" s="114">
        <v>10</v>
      </c>
      <c r="L19" s="114">
        <f>Working!L19</f>
        <v>10</v>
      </c>
      <c r="M19" s="114">
        <f>Working!M19</f>
        <v>0</v>
      </c>
      <c r="N19" s="137"/>
      <c r="O19" s="114" t="s">
        <v>265</v>
      </c>
      <c r="P19" s="98"/>
      <c r="Q19" s="98"/>
      <c r="X19" s="79"/>
      <c r="Y19" s="79"/>
    </row>
    <row r="20" spans="1:25" ht="30" customHeight="1" x14ac:dyDescent="0.2">
      <c r="A20" s="118"/>
      <c r="B20" s="582">
        <f>Working!B20</f>
        <v>0</v>
      </c>
      <c r="C20" s="583"/>
      <c r="D20" s="583"/>
      <c r="E20" s="583"/>
      <c r="F20" s="583"/>
      <c r="G20" s="583"/>
      <c r="H20" s="583"/>
      <c r="I20" s="583"/>
      <c r="J20" s="583"/>
      <c r="K20" s="583"/>
      <c r="L20" s="583"/>
      <c r="M20" s="583"/>
      <c r="N20" s="583"/>
      <c r="O20" s="584"/>
      <c r="P20" s="98"/>
      <c r="Q20" s="98"/>
      <c r="X20" s="79"/>
      <c r="Y20" s="79"/>
    </row>
    <row r="21" spans="1:25" ht="30" customHeight="1" x14ac:dyDescent="0.2">
      <c r="A21" s="114" t="s">
        <v>34</v>
      </c>
      <c r="B21" s="380" t="s">
        <v>365</v>
      </c>
      <c r="C21" s="388"/>
      <c r="D21" s="388"/>
      <c r="E21" s="388"/>
      <c r="F21" s="388"/>
      <c r="G21" s="388"/>
      <c r="H21" s="388"/>
      <c r="I21" s="388"/>
      <c r="J21" s="389"/>
      <c r="K21" s="138">
        <v>15</v>
      </c>
      <c r="L21" s="114">
        <f>Working!L21</f>
        <v>15</v>
      </c>
      <c r="M21" s="114">
        <f>Working!M21</f>
        <v>0</v>
      </c>
      <c r="N21" s="139"/>
      <c r="O21" s="114" t="s">
        <v>30</v>
      </c>
      <c r="P21" s="98"/>
      <c r="Q21" s="98"/>
    </row>
    <row r="22" spans="1:25" ht="30" customHeight="1" x14ac:dyDescent="0.2">
      <c r="A22" s="118"/>
      <c r="B22" s="582">
        <f>Working!B22</f>
        <v>0</v>
      </c>
      <c r="C22" s="583"/>
      <c r="D22" s="583"/>
      <c r="E22" s="583"/>
      <c r="F22" s="583"/>
      <c r="G22" s="583"/>
      <c r="H22" s="583"/>
      <c r="I22" s="583"/>
      <c r="J22" s="583"/>
      <c r="K22" s="583"/>
      <c r="L22" s="583"/>
      <c r="M22" s="583"/>
      <c r="N22" s="583"/>
      <c r="O22" s="584"/>
      <c r="P22" s="98"/>
      <c r="Q22" s="98"/>
    </row>
    <row r="23" spans="1:25" ht="30" customHeight="1" x14ac:dyDescent="0.2">
      <c r="A23" s="114" t="s">
        <v>35</v>
      </c>
      <c r="B23" s="380" t="s">
        <v>366</v>
      </c>
      <c r="C23" s="410"/>
      <c r="D23" s="410"/>
      <c r="E23" s="410"/>
      <c r="F23" s="410"/>
      <c r="G23" s="410"/>
      <c r="H23" s="410"/>
      <c r="I23" s="410"/>
      <c r="J23" s="411"/>
      <c r="K23" s="114">
        <v>15</v>
      </c>
      <c r="L23" s="114">
        <f>Working!L23</f>
        <v>15</v>
      </c>
      <c r="M23" s="114">
        <f>Working!M23</f>
        <v>0</v>
      </c>
      <c r="N23" s="139"/>
      <c r="O23" s="114"/>
      <c r="P23" s="98"/>
      <c r="Q23" s="98"/>
    </row>
    <row r="24" spans="1:25" ht="30" customHeight="1" x14ac:dyDescent="0.2">
      <c r="A24" s="118"/>
      <c r="B24" s="582">
        <f>Working!B24</f>
        <v>0</v>
      </c>
      <c r="C24" s="583"/>
      <c r="D24" s="583"/>
      <c r="E24" s="583"/>
      <c r="F24" s="583"/>
      <c r="G24" s="583"/>
      <c r="H24" s="583"/>
      <c r="I24" s="583"/>
      <c r="J24" s="583"/>
      <c r="K24" s="583"/>
      <c r="L24" s="583"/>
      <c r="M24" s="583"/>
      <c r="N24" s="583"/>
      <c r="O24" s="584"/>
      <c r="P24" s="98"/>
      <c r="Q24" s="98"/>
    </row>
    <row r="25" spans="1:25" ht="30" customHeight="1" x14ac:dyDescent="0.2">
      <c r="A25" s="133" t="s">
        <v>36</v>
      </c>
      <c r="B25" s="380" t="s">
        <v>367</v>
      </c>
      <c r="C25" s="388"/>
      <c r="D25" s="388"/>
      <c r="E25" s="388"/>
      <c r="F25" s="388"/>
      <c r="G25" s="388"/>
      <c r="H25" s="388"/>
      <c r="I25" s="388"/>
      <c r="J25" s="389"/>
      <c r="K25" s="133">
        <v>15</v>
      </c>
      <c r="L25" s="114">
        <f>Working!L25</f>
        <v>0</v>
      </c>
      <c r="M25" s="114">
        <f>Working!M25</f>
        <v>0</v>
      </c>
      <c r="N25" s="114">
        <f>Working!N25</f>
        <v>15</v>
      </c>
      <c r="O25" s="133"/>
      <c r="P25" s="98"/>
      <c r="Q25" s="98"/>
    </row>
    <row r="26" spans="1:25" ht="30" customHeight="1" x14ac:dyDescent="0.2">
      <c r="A26" s="118"/>
      <c r="B26" s="582" t="str">
        <f>Working!B26</f>
        <v xml:space="preserve">N/A; Employee's responsibilites at this time do not require them to handle or package produce. </v>
      </c>
      <c r="C26" s="583"/>
      <c r="D26" s="583"/>
      <c r="E26" s="583"/>
      <c r="F26" s="583"/>
      <c r="G26" s="583"/>
      <c r="H26" s="583"/>
      <c r="I26" s="583"/>
      <c r="J26" s="583"/>
      <c r="K26" s="583"/>
      <c r="L26" s="583"/>
      <c r="M26" s="583"/>
      <c r="N26" s="583"/>
      <c r="O26" s="584"/>
      <c r="P26" s="98"/>
      <c r="Q26" s="98"/>
    </row>
    <row r="27" spans="1:25" ht="15" customHeight="1" x14ac:dyDescent="0.2">
      <c r="A27" s="392" t="s">
        <v>27</v>
      </c>
      <c r="B27" s="393"/>
      <c r="C27" s="393"/>
      <c r="D27" s="393"/>
      <c r="E27" s="393"/>
      <c r="F27" s="393"/>
      <c r="G27" s="393"/>
      <c r="H27" s="393"/>
      <c r="I27" s="393"/>
      <c r="J27" s="394"/>
      <c r="K27" s="128" t="s">
        <v>26</v>
      </c>
      <c r="L27" s="129" t="s">
        <v>9</v>
      </c>
      <c r="M27" s="129" t="s">
        <v>25</v>
      </c>
      <c r="N27" s="129" t="s">
        <v>24</v>
      </c>
      <c r="O27" s="129" t="s">
        <v>23</v>
      </c>
      <c r="P27" s="98"/>
      <c r="Q27" s="98"/>
    </row>
    <row r="28" spans="1:25" ht="45" customHeight="1" x14ac:dyDescent="0.2">
      <c r="A28" s="114" t="s">
        <v>37</v>
      </c>
      <c r="B28" s="407" t="s">
        <v>368</v>
      </c>
      <c r="C28" s="408"/>
      <c r="D28" s="408"/>
      <c r="E28" s="408"/>
      <c r="F28" s="408"/>
      <c r="G28" s="408"/>
      <c r="H28" s="408"/>
      <c r="I28" s="408"/>
      <c r="J28" s="409"/>
      <c r="K28" s="114">
        <v>10</v>
      </c>
      <c r="L28" s="114">
        <f>Working!L29</f>
        <v>0</v>
      </c>
      <c r="M28" s="114">
        <f>Working!M29</f>
        <v>0</v>
      </c>
      <c r="N28" s="114">
        <f>Working!N29</f>
        <v>10</v>
      </c>
      <c r="O28" s="114"/>
      <c r="P28" s="98"/>
      <c r="Q28" s="98"/>
    </row>
    <row r="29" spans="1:25" ht="30" customHeight="1" x14ac:dyDescent="0.2">
      <c r="A29" s="118"/>
      <c r="B29" s="582" t="str">
        <f>Working!B30</f>
        <v>N/A; There are no restroom facilites due to the amount of time and number of employees in production areas. In home toilets are used only by family members.</v>
      </c>
      <c r="C29" s="583"/>
      <c r="D29" s="583"/>
      <c r="E29" s="583"/>
      <c r="F29" s="583"/>
      <c r="G29" s="583"/>
      <c r="H29" s="583"/>
      <c r="I29" s="583"/>
      <c r="J29" s="583"/>
      <c r="K29" s="583"/>
      <c r="L29" s="583"/>
      <c r="M29" s="583"/>
      <c r="N29" s="583"/>
      <c r="O29" s="584"/>
      <c r="P29" s="98"/>
      <c r="Q29" s="98"/>
    </row>
    <row r="30" spans="1:25" ht="60" customHeight="1" x14ac:dyDescent="0.2">
      <c r="A30" s="114" t="s">
        <v>38</v>
      </c>
      <c r="B30" s="380" t="s">
        <v>592</v>
      </c>
      <c r="C30" s="388"/>
      <c r="D30" s="388"/>
      <c r="E30" s="388"/>
      <c r="F30" s="388"/>
      <c r="G30" s="388"/>
      <c r="H30" s="388"/>
      <c r="I30" s="388"/>
      <c r="J30" s="389"/>
      <c r="K30" s="114">
        <v>15</v>
      </c>
      <c r="L30" s="114">
        <f>Working!L31</f>
        <v>0</v>
      </c>
      <c r="M30" s="114">
        <f>Working!M31</f>
        <v>0</v>
      </c>
      <c r="N30" s="114">
        <f>Working!N31</f>
        <v>15</v>
      </c>
      <c r="O30" s="114"/>
      <c r="P30" s="98"/>
      <c r="Q30" s="98"/>
    </row>
    <row r="31" spans="1:25" ht="30" customHeight="1" x14ac:dyDescent="0.2">
      <c r="A31" s="118"/>
      <c r="B31" s="582" t="str">
        <f>Working!B32</f>
        <v>N/A; Therea are no restroom facilites due to the amount of time and number of employees in production areas. Employees are working less thatn three hours a day in production areas. Restromm facilites were not observed.</v>
      </c>
      <c r="C31" s="583"/>
      <c r="D31" s="583"/>
      <c r="E31" s="583"/>
      <c r="F31" s="583"/>
      <c r="G31" s="583"/>
      <c r="H31" s="583"/>
      <c r="I31" s="583"/>
      <c r="J31" s="583"/>
      <c r="K31" s="583"/>
      <c r="L31" s="583"/>
      <c r="M31" s="583"/>
      <c r="N31" s="583"/>
      <c r="O31" s="584"/>
      <c r="P31" s="98"/>
      <c r="Q31" s="98"/>
    </row>
    <row r="32" spans="1:25" ht="30" customHeight="1" x14ac:dyDescent="0.2">
      <c r="A32" s="114" t="s">
        <v>39</v>
      </c>
      <c r="B32" s="380" t="s">
        <v>369</v>
      </c>
      <c r="C32" s="410"/>
      <c r="D32" s="410"/>
      <c r="E32" s="410"/>
      <c r="F32" s="410"/>
      <c r="G32" s="410"/>
      <c r="H32" s="410"/>
      <c r="I32" s="410"/>
      <c r="J32" s="411"/>
      <c r="K32" s="114">
        <v>10</v>
      </c>
      <c r="L32" s="114">
        <f>Working!L33</f>
        <v>0</v>
      </c>
      <c r="M32" s="114">
        <f>Working!M33</f>
        <v>0</v>
      </c>
      <c r="N32" s="114">
        <f>Working!N33</f>
        <v>10</v>
      </c>
      <c r="O32" s="114" t="s">
        <v>264</v>
      </c>
      <c r="P32" s="98"/>
      <c r="Q32" s="98"/>
    </row>
    <row r="33" spans="1:17" ht="30" customHeight="1" x14ac:dyDescent="0.2">
      <c r="A33" s="118"/>
      <c r="B33" s="582" t="str">
        <f>Working!B34</f>
        <v>N/A; There are no requirements for restroom facilites due to the number of workers present in production areas.</v>
      </c>
      <c r="C33" s="583"/>
      <c r="D33" s="583"/>
      <c r="E33" s="583"/>
      <c r="F33" s="583"/>
      <c r="G33" s="583"/>
      <c r="H33" s="583"/>
      <c r="I33" s="583"/>
      <c r="J33" s="583"/>
      <c r="K33" s="583"/>
      <c r="L33" s="583"/>
      <c r="M33" s="583"/>
      <c r="N33" s="583"/>
      <c r="O33" s="584"/>
      <c r="P33" s="96"/>
      <c r="Q33" s="96"/>
    </row>
    <row r="34" spans="1:17" ht="30" customHeight="1" x14ac:dyDescent="0.2">
      <c r="A34" s="114" t="s">
        <v>40</v>
      </c>
      <c r="B34" s="380" t="s">
        <v>370</v>
      </c>
      <c r="C34" s="388"/>
      <c r="D34" s="388"/>
      <c r="E34" s="388"/>
      <c r="F34" s="388"/>
      <c r="G34" s="388"/>
      <c r="H34" s="388"/>
      <c r="I34" s="388"/>
      <c r="J34" s="389"/>
      <c r="K34" s="133">
        <v>10</v>
      </c>
      <c r="L34" s="114">
        <f>Working!L35</f>
        <v>10</v>
      </c>
      <c r="M34" s="114">
        <f>Working!M35</f>
        <v>0</v>
      </c>
      <c r="N34" s="114">
        <f>Working!N35</f>
        <v>0</v>
      </c>
      <c r="O34" s="114" t="s">
        <v>265</v>
      </c>
      <c r="P34" s="98"/>
      <c r="Q34" s="98"/>
    </row>
    <row r="35" spans="1:17" ht="30" customHeight="1" x14ac:dyDescent="0.2">
      <c r="A35" s="118"/>
      <c r="B35" s="582">
        <f>Working!B36</f>
        <v>0</v>
      </c>
      <c r="C35" s="583"/>
      <c r="D35" s="583"/>
      <c r="E35" s="583"/>
      <c r="F35" s="583"/>
      <c r="G35" s="583"/>
      <c r="H35" s="583"/>
      <c r="I35" s="583"/>
      <c r="J35" s="583"/>
      <c r="K35" s="583"/>
      <c r="L35" s="583"/>
      <c r="M35" s="583"/>
      <c r="N35" s="583"/>
      <c r="O35" s="584"/>
      <c r="P35" s="98"/>
      <c r="Q35" s="98"/>
    </row>
    <row r="36" spans="1:17" ht="45" customHeight="1" x14ac:dyDescent="0.2">
      <c r="A36" s="114" t="s">
        <v>41</v>
      </c>
      <c r="B36" s="380" t="s">
        <v>371</v>
      </c>
      <c r="C36" s="388"/>
      <c r="D36" s="388"/>
      <c r="E36" s="388"/>
      <c r="F36" s="388"/>
      <c r="G36" s="388"/>
      <c r="H36" s="388"/>
      <c r="I36" s="388"/>
      <c r="J36" s="389"/>
      <c r="K36" s="138">
        <v>15</v>
      </c>
      <c r="L36" s="114">
        <f>Working!L37</f>
        <v>15</v>
      </c>
      <c r="M36" s="114">
        <f>Working!M37</f>
        <v>0</v>
      </c>
      <c r="N36" s="117"/>
      <c r="O36" s="114" t="s">
        <v>265</v>
      </c>
      <c r="P36" s="98"/>
      <c r="Q36" s="98"/>
    </row>
    <row r="37" spans="1:17" ht="30" customHeight="1" x14ac:dyDescent="0.2">
      <c r="A37" s="118"/>
      <c r="B37" s="582">
        <f>Working!B38</f>
        <v>0</v>
      </c>
      <c r="C37" s="583"/>
      <c r="D37" s="583"/>
      <c r="E37" s="583"/>
      <c r="F37" s="583"/>
      <c r="G37" s="583"/>
      <c r="H37" s="583"/>
      <c r="I37" s="583"/>
      <c r="J37" s="583"/>
      <c r="K37" s="583"/>
      <c r="L37" s="583"/>
      <c r="M37" s="583"/>
      <c r="N37" s="583"/>
      <c r="O37" s="584"/>
      <c r="P37" s="597"/>
      <c r="Q37" s="597"/>
    </row>
    <row r="38" spans="1:17" ht="60" customHeight="1" x14ac:dyDescent="0.25">
      <c r="A38" s="140" t="s">
        <v>42</v>
      </c>
      <c r="B38" s="380" t="s">
        <v>372</v>
      </c>
      <c r="C38" s="388"/>
      <c r="D38" s="388"/>
      <c r="E38" s="388"/>
      <c r="F38" s="388"/>
      <c r="G38" s="388"/>
      <c r="H38" s="388"/>
      <c r="I38" s="388"/>
      <c r="J38" s="389"/>
      <c r="K38" s="114">
        <v>15</v>
      </c>
      <c r="L38" s="114">
        <f>Working!L39</f>
        <v>15</v>
      </c>
      <c r="M38" s="114">
        <f>Working!M39</f>
        <v>0</v>
      </c>
      <c r="N38" s="141"/>
      <c r="O38" s="114" t="s">
        <v>265</v>
      </c>
      <c r="P38" s="96"/>
      <c r="Q38" s="96"/>
    </row>
    <row r="39" spans="1:17" ht="30" customHeight="1" x14ac:dyDescent="0.2">
      <c r="A39" s="118"/>
      <c r="B39" s="582">
        <f>Working!B40</f>
        <v>0</v>
      </c>
      <c r="C39" s="583"/>
      <c r="D39" s="583"/>
      <c r="E39" s="583"/>
      <c r="F39" s="583"/>
      <c r="G39" s="583"/>
      <c r="H39" s="583"/>
      <c r="I39" s="583"/>
      <c r="J39" s="583"/>
      <c r="K39" s="583"/>
      <c r="L39" s="583"/>
      <c r="M39" s="583"/>
      <c r="N39" s="583"/>
      <c r="O39" s="584"/>
      <c r="P39" s="96"/>
      <c r="Q39" s="96"/>
    </row>
    <row r="40" spans="1:17" ht="45" customHeight="1" x14ac:dyDescent="0.25">
      <c r="A40" s="140" t="s">
        <v>43</v>
      </c>
      <c r="B40" s="380" t="s">
        <v>373</v>
      </c>
      <c r="C40" s="388"/>
      <c r="D40" s="388"/>
      <c r="E40" s="388"/>
      <c r="F40" s="388"/>
      <c r="G40" s="388"/>
      <c r="H40" s="388"/>
      <c r="I40" s="388"/>
      <c r="J40" s="389"/>
      <c r="K40" s="114">
        <v>5</v>
      </c>
      <c r="L40" s="114">
        <f>Working!L41</f>
        <v>5</v>
      </c>
      <c r="M40" s="114">
        <f>Working!M41</f>
        <v>0</v>
      </c>
      <c r="N40" s="141"/>
      <c r="O40" s="114" t="s">
        <v>265</v>
      </c>
      <c r="P40" s="96"/>
      <c r="Q40" s="96"/>
    </row>
    <row r="41" spans="1:17" ht="30" customHeight="1" x14ac:dyDescent="0.2">
      <c r="A41" s="118"/>
      <c r="B41" s="582">
        <f>Working!B42</f>
        <v>0</v>
      </c>
      <c r="C41" s="583"/>
      <c r="D41" s="583"/>
      <c r="E41" s="583"/>
      <c r="F41" s="583"/>
      <c r="G41" s="583"/>
      <c r="H41" s="583"/>
      <c r="I41" s="583"/>
      <c r="J41" s="583"/>
      <c r="K41" s="583"/>
      <c r="L41" s="583"/>
      <c r="M41" s="583"/>
      <c r="N41" s="583"/>
      <c r="O41" s="584"/>
      <c r="P41" s="98"/>
      <c r="Q41" s="98"/>
    </row>
    <row r="42" spans="1:17" ht="75" customHeight="1" x14ac:dyDescent="0.2">
      <c r="A42" s="140" t="s">
        <v>44</v>
      </c>
      <c r="B42" s="380" t="s">
        <v>374</v>
      </c>
      <c r="C42" s="410"/>
      <c r="D42" s="410"/>
      <c r="E42" s="410"/>
      <c r="F42" s="410"/>
      <c r="G42" s="410"/>
      <c r="H42" s="410"/>
      <c r="I42" s="410"/>
      <c r="J42" s="411"/>
      <c r="K42" s="114">
        <v>10</v>
      </c>
      <c r="L42" s="114">
        <f>Working!L43</f>
        <v>10</v>
      </c>
      <c r="M42" s="114">
        <f>Working!M43</f>
        <v>0</v>
      </c>
      <c r="N42" s="114">
        <f>Working!N43</f>
        <v>0</v>
      </c>
      <c r="O42" s="114" t="s">
        <v>264</v>
      </c>
      <c r="P42" s="98"/>
      <c r="Q42" s="98"/>
    </row>
    <row r="43" spans="1:17" ht="30" customHeight="1" x14ac:dyDescent="0.2">
      <c r="A43" s="118"/>
      <c r="B43" s="582" t="str">
        <f>Working!B44</f>
        <v>Kurtis Crapo, Idaho Applicator License # 49625, Exp. 12/31/2021, is the contracted individual responsible for applying regulated and non regulated materials.</v>
      </c>
      <c r="C43" s="583"/>
      <c r="D43" s="583"/>
      <c r="E43" s="583"/>
      <c r="F43" s="583"/>
      <c r="G43" s="583"/>
      <c r="H43" s="583"/>
      <c r="I43" s="583"/>
      <c r="J43" s="583"/>
      <c r="K43" s="583"/>
      <c r="L43" s="583"/>
      <c r="M43" s="583"/>
      <c r="N43" s="583"/>
      <c r="O43" s="584"/>
      <c r="P43" s="98"/>
      <c r="Q43" s="98"/>
    </row>
    <row r="44" spans="1:17" ht="15" customHeight="1" x14ac:dyDescent="0.2">
      <c r="A44" s="431" t="s">
        <v>375</v>
      </c>
      <c r="B44" s="432"/>
      <c r="C44" s="432"/>
      <c r="D44" s="339"/>
      <c r="E44" s="339"/>
      <c r="F44" s="339"/>
      <c r="G44" s="339"/>
      <c r="H44" s="339"/>
      <c r="I44" s="339"/>
      <c r="J44" s="339"/>
      <c r="K44" s="339"/>
      <c r="L44" s="339"/>
      <c r="M44" s="339"/>
      <c r="N44" s="339"/>
      <c r="O44" s="340"/>
      <c r="P44" s="98"/>
      <c r="Q44" s="98"/>
    </row>
    <row r="45" spans="1:17" ht="60" customHeight="1" x14ac:dyDescent="0.2">
      <c r="A45" s="591" t="str">
        <f>Working!A47</f>
        <v>G-15; Shaun Crapo, Idaho Applicator License # 50844, Exp. 12/31/2021, and Garth Seamons, Idaho Applicator License # 14122, Exp. 7/31/2020 are also contracted individuals responsible for applying regualted and non regulated materials.</v>
      </c>
      <c r="B45" s="592"/>
      <c r="C45" s="592"/>
      <c r="D45" s="592"/>
      <c r="E45" s="592"/>
      <c r="F45" s="592"/>
      <c r="G45" s="592"/>
      <c r="H45" s="592"/>
      <c r="I45" s="592"/>
      <c r="J45" s="592"/>
      <c r="K45" s="592"/>
      <c r="L45" s="592"/>
      <c r="M45" s="592"/>
      <c r="N45" s="592"/>
      <c r="O45" s="593"/>
      <c r="P45" s="98"/>
      <c r="Q45" s="98"/>
    </row>
    <row r="46" spans="1:17" ht="60" customHeight="1" x14ac:dyDescent="0.2">
      <c r="A46" s="591">
        <f>Working!A48</f>
        <v>0</v>
      </c>
      <c r="B46" s="592"/>
      <c r="C46" s="592"/>
      <c r="D46" s="592"/>
      <c r="E46" s="592"/>
      <c r="F46" s="592"/>
      <c r="G46" s="592"/>
      <c r="H46" s="592"/>
      <c r="I46" s="592"/>
      <c r="J46" s="592"/>
      <c r="K46" s="592"/>
      <c r="L46" s="592"/>
      <c r="M46" s="592"/>
      <c r="N46" s="592"/>
      <c r="O46" s="593"/>
      <c r="P46" s="98"/>
      <c r="Q46" s="98"/>
    </row>
    <row r="47" spans="1:17" ht="60" customHeight="1" x14ac:dyDescent="0.2">
      <c r="A47" s="582">
        <f>Working!A49</f>
        <v>0</v>
      </c>
      <c r="B47" s="594"/>
      <c r="C47" s="594"/>
      <c r="D47" s="594"/>
      <c r="E47" s="594"/>
      <c r="F47" s="594"/>
      <c r="G47" s="594"/>
      <c r="H47" s="594"/>
      <c r="I47" s="594"/>
      <c r="J47" s="594"/>
      <c r="K47" s="594"/>
      <c r="L47" s="594"/>
      <c r="M47" s="594"/>
      <c r="N47" s="594"/>
      <c r="O47" s="595"/>
      <c r="P47" s="98"/>
      <c r="Q47" s="98"/>
    </row>
    <row r="48" spans="1:17" ht="60" customHeight="1" x14ac:dyDescent="0.2">
      <c r="A48" s="596">
        <f>Working!A50</f>
        <v>0</v>
      </c>
      <c r="B48" s="596"/>
      <c r="C48" s="596"/>
      <c r="D48" s="596"/>
      <c r="E48" s="596"/>
      <c r="F48" s="596"/>
      <c r="G48" s="596"/>
      <c r="H48" s="596"/>
      <c r="I48" s="596"/>
      <c r="J48" s="596"/>
      <c r="K48" s="596"/>
      <c r="L48" s="596"/>
      <c r="M48" s="596"/>
      <c r="N48" s="596"/>
      <c r="O48" s="596"/>
      <c r="P48" s="98"/>
      <c r="Q48" s="98"/>
    </row>
    <row r="49" spans="1:17" ht="60" customHeight="1" x14ac:dyDescent="0.2">
      <c r="A49" s="596">
        <f>Working!A51</f>
        <v>0</v>
      </c>
      <c r="B49" s="596"/>
      <c r="C49" s="596"/>
      <c r="D49" s="596"/>
      <c r="E49" s="596"/>
      <c r="F49" s="596"/>
      <c r="G49" s="596"/>
      <c r="H49" s="596"/>
      <c r="I49" s="596"/>
      <c r="J49" s="596"/>
      <c r="K49" s="596"/>
      <c r="L49" s="596"/>
      <c r="M49" s="596"/>
      <c r="N49" s="596"/>
      <c r="O49" s="596"/>
      <c r="P49" s="98"/>
      <c r="Q49" s="98"/>
    </row>
    <row r="50" spans="1:17" ht="1.1499999999999999" customHeight="1" x14ac:dyDescent="0.2">
      <c r="A50" s="590">
        <f>Working!A52</f>
        <v>0</v>
      </c>
      <c r="B50" s="590"/>
      <c r="C50" s="590"/>
      <c r="D50" s="590"/>
      <c r="E50" s="590"/>
      <c r="F50" s="590"/>
      <c r="G50" s="590"/>
      <c r="H50" s="590"/>
      <c r="I50" s="590"/>
      <c r="J50" s="590"/>
      <c r="K50" s="590"/>
      <c r="L50" s="590"/>
      <c r="M50" s="590"/>
      <c r="N50" s="590"/>
      <c r="O50" s="590"/>
      <c r="P50" s="98"/>
      <c r="Q50" s="98"/>
    </row>
    <row r="51" spans="1:17" ht="1.1499999999999999" customHeight="1" x14ac:dyDescent="0.2">
      <c r="A51" s="590">
        <f>Working!A53</f>
        <v>0</v>
      </c>
      <c r="B51" s="590"/>
      <c r="C51" s="590"/>
      <c r="D51" s="590"/>
      <c r="E51" s="590"/>
      <c r="F51" s="590"/>
      <c r="G51" s="590"/>
      <c r="H51" s="590"/>
      <c r="I51" s="590"/>
      <c r="J51" s="590"/>
      <c r="K51" s="590"/>
      <c r="L51" s="590"/>
      <c r="M51" s="590"/>
      <c r="N51" s="590"/>
      <c r="O51" s="590"/>
      <c r="P51" s="98"/>
      <c r="Q51" s="98"/>
    </row>
    <row r="52" spans="1:17" ht="1.1499999999999999" customHeight="1" x14ac:dyDescent="0.2">
      <c r="A52" s="198"/>
      <c r="B52" s="198"/>
      <c r="C52" s="198"/>
      <c r="D52" s="198"/>
      <c r="E52" s="198"/>
      <c r="F52" s="198"/>
      <c r="G52" s="198"/>
      <c r="H52" s="198"/>
      <c r="I52" s="198"/>
      <c r="J52" s="198"/>
      <c r="K52" s="198"/>
      <c r="L52" s="198"/>
      <c r="M52" s="198"/>
      <c r="N52" s="198"/>
      <c r="O52" s="198"/>
      <c r="P52" s="98"/>
      <c r="Q52" s="98"/>
    </row>
    <row r="53" spans="1:17" ht="27" customHeight="1" x14ac:dyDescent="0.25">
      <c r="A53" s="625" t="s">
        <v>297</v>
      </c>
      <c r="B53" s="625"/>
      <c r="C53" s="625"/>
      <c r="D53" s="625"/>
      <c r="E53" s="625"/>
      <c r="F53" s="625"/>
      <c r="G53" s="625"/>
      <c r="H53" s="625"/>
      <c r="I53" s="625"/>
      <c r="J53" s="626">
        <f>SUM(L42,L40,L38,L36,L34,L32,L30,L28,L25,L23,L21,L19,L17,L13,L11)</f>
        <v>130</v>
      </c>
      <c r="K53" s="626"/>
      <c r="L53" s="98"/>
      <c r="M53" s="98"/>
      <c r="N53" s="98"/>
      <c r="O53" s="98"/>
      <c r="P53" s="98"/>
      <c r="Q53" s="98"/>
    </row>
    <row r="54" spans="1:17" ht="27" customHeight="1" thickBot="1" x14ac:dyDescent="0.3">
      <c r="A54" s="625" t="s">
        <v>298</v>
      </c>
      <c r="B54" s="625"/>
      <c r="C54" s="625"/>
      <c r="D54" s="199" t="s">
        <v>295</v>
      </c>
      <c r="E54" s="200">
        <v>180</v>
      </c>
      <c r="F54" s="98"/>
      <c r="G54" s="587" t="s">
        <v>299</v>
      </c>
      <c r="H54" s="587"/>
      <c r="I54" s="588"/>
      <c r="J54" s="588"/>
      <c r="K54" s="588"/>
      <c r="L54" s="588"/>
      <c r="M54" s="588"/>
      <c r="N54" s="588"/>
      <c r="O54" s="588"/>
      <c r="P54" s="98"/>
      <c r="Q54" s="98"/>
    </row>
    <row r="55" spans="1:17" ht="27" customHeight="1" thickBot="1" x14ac:dyDescent="0.3">
      <c r="A55" s="585" t="s">
        <v>296</v>
      </c>
      <c r="B55" s="585"/>
      <c r="C55" s="585"/>
      <c r="D55" s="199" t="s">
        <v>295</v>
      </c>
      <c r="E55" s="201">
        <f>SUM(N42,N34,N32,N30,N28,N25,N13)</f>
        <v>50</v>
      </c>
      <c r="F55" s="98"/>
      <c r="G55" s="587" t="s">
        <v>303</v>
      </c>
      <c r="H55" s="587"/>
      <c r="I55" s="587"/>
      <c r="J55" s="587"/>
      <c r="K55" s="587"/>
      <c r="L55" s="587"/>
      <c r="M55" s="587"/>
      <c r="N55" s="587"/>
      <c r="O55" s="587"/>
      <c r="P55" s="98"/>
      <c r="Q55" s="98"/>
    </row>
    <row r="56" spans="1:17" ht="36" customHeight="1" thickBot="1" x14ac:dyDescent="0.3">
      <c r="A56" s="585" t="s">
        <v>300</v>
      </c>
      <c r="B56" s="585"/>
      <c r="C56" s="585"/>
      <c r="D56" s="199" t="s">
        <v>295</v>
      </c>
      <c r="E56" s="202">
        <f>E54-E55</f>
        <v>130</v>
      </c>
      <c r="F56" s="98"/>
      <c r="G56" s="587" t="s">
        <v>304</v>
      </c>
      <c r="H56" s="587"/>
      <c r="I56" s="587"/>
      <c r="J56" s="587"/>
      <c r="K56" s="587"/>
      <c r="L56" s="587"/>
      <c r="M56" s="587"/>
      <c r="N56" s="587"/>
      <c r="O56" s="587"/>
      <c r="P56" s="98"/>
      <c r="Q56" s="98"/>
    </row>
    <row r="57" spans="1:17" ht="27" customHeight="1" x14ac:dyDescent="0.25">
      <c r="A57" s="586" t="s">
        <v>301</v>
      </c>
      <c r="B57" s="586"/>
      <c r="C57" s="586"/>
      <c r="D57" s="589"/>
      <c r="E57" s="589"/>
      <c r="F57" s="589"/>
      <c r="G57" s="627" t="s">
        <v>305</v>
      </c>
      <c r="H57" s="627"/>
      <c r="I57" s="627"/>
      <c r="J57" s="627"/>
      <c r="K57" s="627"/>
      <c r="L57" s="627"/>
      <c r="M57" s="627"/>
      <c r="N57" s="627"/>
      <c r="O57" s="627"/>
      <c r="P57" s="98"/>
      <c r="Q57" s="98"/>
    </row>
    <row r="58" spans="1:17" ht="15" customHeight="1" thickBot="1" x14ac:dyDescent="0.3">
      <c r="A58" s="585" t="s">
        <v>302</v>
      </c>
      <c r="B58" s="585"/>
      <c r="C58" s="585"/>
      <c r="D58" s="199" t="s">
        <v>295</v>
      </c>
      <c r="E58" s="200">
        <f>E56*0.8</f>
        <v>104</v>
      </c>
      <c r="F58" s="98"/>
      <c r="G58" s="587"/>
      <c r="H58" s="587"/>
      <c r="I58" s="587"/>
      <c r="J58" s="587"/>
      <c r="K58" s="587"/>
      <c r="L58" s="587"/>
      <c r="M58" s="587"/>
      <c r="N58" s="587"/>
      <c r="O58" s="587"/>
      <c r="P58" s="98"/>
      <c r="Q58" s="98"/>
    </row>
    <row r="59" spans="1:17" ht="15" customHeight="1" x14ac:dyDescent="0.2">
      <c r="A59" s="589"/>
      <c r="B59" s="589"/>
      <c r="C59" s="589"/>
      <c r="D59" s="589"/>
      <c r="E59" s="589"/>
      <c r="F59" s="589"/>
      <c r="G59" s="589"/>
      <c r="H59" s="589"/>
      <c r="I59" s="589"/>
      <c r="J59" s="589"/>
      <c r="K59" s="589"/>
      <c r="L59" s="589"/>
      <c r="M59" s="589"/>
      <c r="N59" s="589"/>
      <c r="O59" s="589"/>
      <c r="P59" s="98"/>
      <c r="Q59" s="98"/>
    </row>
    <row r="60" spans="1:17" ht="15.75" x14ac:dyDescent="0.25">
      <c r="A60" s="589"/>
      <c r="B60" s="589"/>
      <c r="C60" s="603"/>
      <c r="D60" s="203" t="str">
        <f>IF(J53&gt;=E58, "✓", "")</f>
        <v>✓</v>
      </c>
      <c r="E60" s="199" t="s">
        <v>257</v>
      </c>
      <c r="F60" s="604"/>
      <c r="G60" s="605"/>
      <c r="H60" s="203"/>
      <c r="I60" s="585" t="s">
        <v>256</v>
      </c>
      <c r="J60" s="585"/>
      <c r="K60" s="625" t="s">
        <v>306</v>
      </c>
      <c r="L60" s="625"/>
      <c r="M60" s="625"/>
      <c r="N60" s="625"/>
      <c r="O60" s="625"/>
      <c r="P60" s="98"/>
      <c r="Q60" s="98"/>
    </row>
    <row r="61" spans="1:17" x14ac:dyDescent="0.2">
      <c r="A61" s="624"/>
      <c r="B61" s="624"/>
      <c r="C61" s="624"/>
      <c r="D61" s="624"/>
      <c r="E61" s="624"/>
      <c r="F61" s="624"/>
      <c r="G61" s="624"/>
      <c r="H61" s="624"/>
      <c r="I61" s="624"/>
      <c r="J61" s="624"/>
      <c r="K61" s="624"/>
      <c r="L61" s="624"/>
      <c r="M61" s="624"/>
      <c r="N61" s="624"/>
      <c r="O61" s="624"/>
      <c r="P61" s="98"/>
      <c r="Q61" s="98"/>
    </row>
    <row r="62" spans="1:17" x14ac:dyDescent="0.2">
      <c r="A62" s="615" t="s">
        <v>329</v>
      </c>
      <c r="B62" s="616"/>
      <c r="C62" s="616"/>
      <c r="D62" s="616"/>
      <c r="E62" s="616"/>
      <c r="F62" s="616"/>
      <c r="G62" s="616"/>
      <c r="H62" s="616"/>
      <c r="I62" s="616"/>
      <c r="J62" s="616"/>
      <c r="K62" s="616"/>
      <c r="L62" s="616"/>
      <c r="M62" s="616"/>
      <c r="N62" s="616"/>
      <c r="O62" s="617"/>
      <c r="P62" s="98"/>
      <c r="Q62" s="98"/>
    </row>
    <row r="63" spans="1:17" x14ac:dyDescent="0.2">
      <c r="A63" s="618"/>
      <c r="B63" s="619"/>
      <c r="C63" s="619"/>
      <c r="D63" s="619"/>
      <c r="E63" s="619"/>
      <c r="F63" s="619"/>
      <c r="G63" s="619"/>
      <c r="H63" s="619"/>
      <c r="I63" s="619"/>
      <c r="J63" s="619"/>
      <c r="K63" s="619"/>
      <c r="L63" s="619"/>
      <c r="M63" s="619"/>
      <c r="N63" s="619"/>
      <c r="O63" s="620"/>
      <c r="P63" s="98"/>
      <c r="Q63" s="98"/>
    </row>
    <row r="64" spans="1:17" x14ac:dyDescent="0.2">
      <c r="A64" s="618"/>
      <c r="B64" s="619"/>
      <c r="C64" s="619"/>
      <c r="D64" s="619"/>
      <c r="E64" s="619"/>
      <c r="F64" s="619"/>
      <c r="G64" s="619"/>
      <c r="H64" s="619"/>
      <c r="I64" s="619"/>
      <c r="J64" s="619"/>
      <c r="K64" s="619"/>
      <c r="L64" s="619"/>
      <c r="M64" s="619"/>
      <c r="N64" s="619"/>
      <c r="O64" s="620"/>
      <c r="P64" s="98"/>
      <c r="Q64" s="98"/>
    </row>
    <row r="65" spans="1:17" x14ac:dyDescent="0.2">
      <c r="A65" s="621"/>
      <c r="B65" s="622"/>
      <c r="C65" s="622"/>
      <c r="D65" s="622"/>
      <c r="E65" s="622"/>
      <c r="F65" s="622"/>
      <c r="G65" s="622"/>
      <c r="H65" s="622"/>
      <c r="I65" s="622"/>
      <c r="J65" s="622"/>
      <c r="K65" s="622"/>
      <c r="L65" s="622"/>
      <c r="M65" s="622"/>
      <c r="N65" s="622"/>
      <c r="O65" s="623"/>
      <c r="P65" s="98"/>
      <c r="Q65" s="98"/>
    </row>
    <row r="66" spans="1:17" ht="15" customHeight="1" x14ac:dyDescent="0.2">
      <c r="A66" s="98"/>
      <c r="B66" s="98"/>
      <c r="C66" s="98"/>
      <c r="D66" s="98"/>
      <c r="E66" s="98"/>
      <c r="F66" s="98"/>
      <c r="G66" s="98"/>
      <c r="H66" s="98"/>
      <c r="I66" s="98"/>
      <c r="J66" s="98"/>
      <c r="K66" s="98"/>
      <c r="L66" s="98"/>
      <c r="M66" s="98"/>
      <c r="N66" s="98"/>
      <c r="O66" s="98"/>
      <c r="P66" s="98"/>
      <c r="Q66" s="98"/>
    </row>
    <row r="67" spans="1:17" ht="15" customHeight="1" x14ac:dyDescent="0.2">
      <c r="A67" s="612" t="s">
        <v>348</v>
      </c>
      <c r="B67" s="612"/>
      <c r="C67" s="612"/>
      <c r="D67" s="612"/>
      <c r="E67" s="612"/>
      <c r="F67" s="612"/>
      <c r="G67" s="612"/>
      <c r="H67" s="612"/>
      <c r="I67" s="612"/>
      <c r="J67" s="612"/>
      <c r="K67" s="612"/>
      <c r="L67" s="612"/>
      <c r="M67" s="612"/>
      <c r="N67" s="612"/>
      <c r="O67" s="612"/>
      <c r="P67" s="98"/>
      <c r="Q67" s="98"/>
    </row>
    <row r="68" spans="1:17" s="87" customFormat="1" ht="15" customHeight="1" x14ac:dyDescent="0.2">
      <c r="A68" s="612" t="s">
        <v>641</v>
      </c>
      <c r="B68" s="612"/>
      <c r="C68" s="612"/>
      <c r="D68" s="612"/>
      <c r="E68" s="612"/>
      <c r="F68" s="612"/>
      <c r="G68" s="612"/>
      <c r="H68" s="612"/>
      <c r="I68" s="612"/>
      <c r="J68" s="612"/>
      <c r="K68" s="612"/>
      <c r="L68" s="612"/>
      <c r="M68" s="612"/>
      <c r="N68" s="612"/>
      <c r="O68" s="612"/>
      <c r="P68" s="98"/>
      <c r="Q68" s="98"/>
    </row>
    <row r="69" spans="1:17" ht="15" customHeight="1" x14ac:dyDescent="0.25">
      <c r="A69" s="369" t="s">
        <v>625</v>
      </c>
      <c r="B69" s="613"/>
      <c r="C69" s="613"/>
      <c r="D69" s="613"/>
      <c r="E69" s="613"/>
      <c r="F69" s="613"/>
      <c r="G69" s="613"/>
      <c r="H69" s="613"/>
      <c r="I69" s="613"/>
      <c r="J69" s="613"/>
      <c r="K69" s="613"/>
      <c r="L69" s="613"/>
      <c r="M69" s="613"/>
      <c r="N69" s="613"/>
      <c r="O69" s="613"/>
      <c r="P69" s="98"/>
      <c r="Q69" s="98"/>
    </row>
    <row r="70" spans="1:17" ht="22.15" hidden="1" customHeight="1" x14ac:dyDescent="0.3">
      <c r="A70" s="614"/>
      <c r="B70" s="597"/>
      <c r="C70" s="597"/>
      <c r="D70" s="597"/>
      <c r="E70" s="597"/>
      <c r="F70" s="597"/>
      <c r="G70" s="597"/>
      <c r="H70" s="597"/>
      <c r="I70" s="597"/>
      <c r="J70" s="597"/>
      <c r="K70" s="597"/>
      <c r="L70" s="597"/>
      <c r="M70" s="597"/>
      <c r="N70" s="597"/>
      <c r="O70" s="597"/>
      <c r="P70" s="98"/>
      <c r="Q70" s="98"/>
    </row>
    <row r="71" spans="1:17" ht="22.15" customHeight="1" x14ac:dyDescent="0.2">
      <c r="A71" s="611"/>
      <c r="B71" s="611"/>
      <c r="C71" s="611"/>
      <c r="D71" s="611"/>
      <c r="E71" s="611"/>
      <c r="F71" s="611"/>
      <c r="G71" s="611"/>
      <c r="H71" s="611"/>
      <c r="I71" s="611"/>
      <c r="J71" s="611"/>
      <c r="K71" s="611"/>
      <c r="L71" s="611"/>
      <c r="M71" s="611"/>
      <c r="N71" s="611"/>
      <c r="O71" s="611"/>
      <c r="P71" s="98"/>
      <c r="Q71" s="98"/>
    </row>
    <row r="72" spans="1:17" ht="22.15" customHeight="1" x14ac:dyDescent="0.2">
      <c r="A72" s="611"/>
      <c r="B72" s="611"/>
      <c r="C72" s="611"/>
      <c r="D72" s="611"/>
      <c r="E72" s="611"/>
      <c r="F72" s="611"/>
      <c r="G72" s="611"/>
      <c r="H72" s="611"/>
      <c r="I72" s="611"/>
      <c r="J72" s="611"/>
      <c r="K72" s="611"/>
      <c r="L72" s="611"/>
      <c r="M72" s="611"/>
      <c r="N72" s="611"/>
      <c r="O72" s="611"/>
      <c r="P72" s="98"/>
      <c r="Q72" s="98"/>
    </row>
    <row r="73" spans="1:17" ht="22.15" customHeight="1" x14ac:dyDescent="0.2">
      <c r="A73" s="611"/>
      <c r="B73" s="611"/>
      <c r="C73" s="611"/>
      <c r="D73" s="611"/>
      <c r="E73" s="611"/>
      <c r="F73" s="611"/>
      <c r="G73" s="611"/>
      <c r="H73" s="611"/>
      <c r="I73" s="611"/>
      <c r="J73" s="611"/>
      <c r="K73" s="611"/>
      <c r="L73" s="611"/>
      <c r="M73" s="611"/>
      <c r="N73" s="611"/>
      <c r="O73" s="611"/>
      <c r="P73" s="98"/>
      <c r="Q73" s="98"/>
    </row>
    <row r="74" spans="1:17" ht="22.15" customHeight="1" x14ac:dyDescent="0.2">
      <c r="A74" s="611"/>
      <c r="B74" s="611"/>
      <c r="C74" s="611"/>
      <c r="D74" s="611"/>
      <c r="E74" s="611"/>
      <c r="F74" s="611"/>
      <c r="G74" s="611"/>
      <c r="H74" s="611"/>
      <c r="I74" s="611"/>
      <c r="J74" s="611"/>
      <c r="K74" s="611"/>
      <c r="L74" s="611"/>
      <c r="M74" s="611"/>
      <c r="N74" s="611"/>
      <c r="O74" s="611"/>
      <c r="P74" s="98"/>
      <c r="Q74" s="98"/>
    </row>
    <row r="75" spans="1:17" ht="21" customHeight="1" x14ac:dyDescent="0.2">
      <c r="A75" s="611"/>
      <c r="B75" s="611"/>
      <c r="C75" s="611"/>
      <c r="D75" s="611"/>
      <c r="E75" s="611"/>
      <c r="F75" s="611"/>
      <c r="G75" s="611"/>
      <c r="H75" s="611"/>
      <c r="I75" s="611"/>
      <c r="J75" s="611"/>
      <c r="K75" s="611"/>
      <c r="L75" s="611"/>
      <c r="M75" s="611"/>
      <c r="N75" s="611"/>
      <c r="O75" s="611"/>
      <c r="P75" s="98"/>
      <c r="Q75" s="98"/>
    </row>
    <row r="76" spans="1:17" ht="21.75" hidden="1" customHeight="1" x14ac:dyDescent="0.2">
      <c r="A76" s="611"/>
      <c r="B76" s="611"/>
      <c r="C76" s="611"/>
      <c r="D76" s="611"/>
      <c r="E76" s="611"/>
      <c r="F76" s="611"/>
      <c r="G76" s="611"/>
      <c r="H76" s="611"/>
      <c r="I76" s="611"/>
      <c r="J76" s="611"/>
      <c r="K76" s="611"/>
      <c r="L76" s="611"/>
      <c r="M76" s="611"/>
      <c r="N76" s="611"/>
      <c r="O76" s="611"/>
      <c r="P76" s="98"/>
      <c r="Q76" s="98"/>
    </row>
    <row r="77" spans="1:17" ht="21.75" hidden="1" customHeight="1" x14ac:dyDescent="0.2">
      <c r="A77" s="611"/>
      <c r="B77" s="611"/>
      <c r="C77" s="611"/>
      <c r="D77" s="611"/>
      <c r="E77" s="611"/>
      <c r="F77" s="611"/>
      <c r="G77" s="611"/>
      <c r="H77" s="611"/>
      <c r="I77" s="611"/>
      <c r="J77" s="611"/>
      <c r="K77" s="611"/>
      <c r="L77" s="611"/>
      <c r="M77" s="611"/>
      <c r="N77" s="611"/>
      <c r="O77" s="611"/>
      <c r="P77" s="98"/>
      <c r="Q77" s="98"/>
    </row>
    <row r="78" spans="1:17" hidden="1" x14ac:dyDescent="0.2">
      <c r="A78" s="611"/>
      <c r="B78" s="611"/>
      <c r="C78" s="611"/>
      <c r="D78" s="611"/>
      <c r="E78" s="611"/>
      <c r="F78" s="611"/>
      <c r="G78" s="611"/>
      <c r="H78" s="611"/>
      <c r="I78" s="611"/>
      <c r="J78" s="611"/>
      <c r="K78" s="611"/>
      <c r="L78" s="611"/>
      <c r="M78" s="611"/>
      <c r="N78" s="611"/>
      <c r="O78" s="611"/>
      <c r="P78" s="98"/>
      <c r="Q78" s="98"/>
    </row>
  </sheetData>
  <sheetProtection algorithmName="SHA-512" hashValue="ZEFK+Z3tzzTuKm/lrz9iz3e8PfGT4hDd3e55llasMgRp2+BP9gm8xzhuWUE9gaYCd9spzaVXf53WdZsFegTEzw==" saltValue="+mTD5fEk1IHSxsULo8PFvQ==" spinCount="100000" sheet="1" objects="1" scenarios="1"/>
  <dataConsolidate/>
  <mergeCells count="83">
    <mergeCell ref="A71:O78"/>
    <mergeCell ref="A49:O49"/>
    <mergeCell ref="A68:O68"/>
    <mergeCell ref="A67:O67"/>
    <mergeCell ref="A69:O69"/>
    <mergeCell ref="A70:O70"/>
    <mergeCell ref="A62:O65"/>
    <mergeCell ref="A61:O61"/>
    <mergeCell ref="I60:J60"/>
    <mergeCell ref="A53:I53"/>
    <mergeCell ref="A54:C54"/>
    <mergeCell ref="J53:K53"/>
    <mergeCell ref="G57:O57"/>
    <mergeCell ref="G58:O58"/>
    <mergeCell ref="K60:O60"/>
    <mergeCell ref="A59:O59"/>
    <mergeCell ref="A60:C60"/>
    <mergeCell ref="F60:G60"/>
    <mergeCell ref="A1:O1"/>
    <mergeCell ref="B4:J4"/>
    <mergeCell ref="B30:J30"/>
    <mergeCell ref="A15:O15"/>
    <mergeCell ref="A6:A7"/>
    <mergeCell ref="K6:K7"/>
    <mergeCell ref="A2:O2"/>
    <mergeCell ref="L6:L7"/>
    <mergeCell ref="M6:M7"/>
    <mergeCell ref="N6:N7"/>
    <mergeCell ref="O6:O7"/>
    <mergeCell ref="B17:J17"/>
    <mergeCell ref="B21:J21"/>
    <mergeCell ref="B23:J23"/>
    <mergeCell ref="A3:J3"/>
    <mergeCell ref="C7:J7"/>
    <mergeCell ref="B28:J28"/>
    <mergeCell ref="A27:J27"/>
    <mergeCell ref="B5:O5"/>
    <mergeCell ref="B8:O8"/>
    <mergeCell ref="B12:O12"/>
    <mergeCell ref="B14:O14"/>
    <mergeCell ref="A9:O9"/>
    <mergeCell ref="B11:J11"/>
    <mergeCell ref="B13:J13"/>
    <mergeCell ref="B26:O26"/>
    <mergeCell ref="B19:J19"/>
    <mergeCell ref="B25:J25"/>
    <mergeCell ref="A16:J16"/>
    <mergeCell ref="A10:J10"/>
    <mergeCell ref="B6:J6"/>
    <mergeCell ref="B18:O18"/>
    <mergeCell ref="B20:O20"/>
    <mergeCell ref="B22:O22"/>
    <mergeCell ref="B24:O24"/>
    <mergeCell ref="B41:O41"/>
    <mergeCell ref="B43:O43"/>
    <mergeCell ref="B37:O37"/>
    <mergeCell ref="P37:Q37"/>
    <mergeCell ref="B38:J38"/>
    <mergeCell ref="A56:C56"/>
    <mergeCell ref="A57:C57"/>
    <mergeCell ref="A58:C58"/>
    <mergeCell ref="G56:O56"/>
    <mergeCell ref="B42:J42"/>
    <mergeCell ref="G55:O55"/>
    <mergeCell ref="A44:O44"/>
    <mergeCell ref="A55:C55"/>
    <mergeCell ref="G54:O54"/>
    <mergeCell ref="D57:F57"/>
    <mergeCell ref="A50:O50"/>
    <mergeCell ref="A51:O51"/>
    <mergeCell ref="A45:O45"/>
    <mergeCell ref="A46:O46"/>
    <mergeCell ref="A47:O47"/>
    <mergeCell ref="A48:O48"/>
    <mergeCell ref="B29:O29"/>
    <mergeCell ref="B31:O31"/>
    <mergeCell ref="B33:O33"/>
    <mergeCell ref="B35:O35"/>
    <mergeCell ref="B40:J40"/>
    <mergeCell ref="B34:J34"/>
    <mergeCell ref="B39:O39"/>
    <mergeCell ref="B32:J32"/>
    <mergeCell ref="B36:J36"/>
  </mergeCells>
  <phoneticPr fontId="11" type="noConversion"/>
  <dataValidations disablePrompts="1" count="1">
    <dataValidation type="list" allowBlank="1" showInputMessage="1" showErrorMessage="1" sqref="D60 H60">
      <formula1>"✓, ----"</formula1>
    </dataValidation>
  </dataValidations>
  <pageMargins left="0.7" right="0.7" top="0.75" bottom="0.75" header="0.3" footer="0.3"/>
  <pageSetup scale="78" firstPageNumber="4" fitToHeight="0" orientation="portrait" r:id="rId1"/>
  <headerFooter>
    <oddFooter>&amp;L&amp;"Times New Roman,Regular"&amp;11For Official Government Use Only
USDA, AMS, SCP, Specialty Crop Inspection Division &amp;R&amp;"Times New Roman,Regular"&amp;11September 17, 2019
     Version 2.1</oddFooter>
  </headerFooter>
  <rowBreaks count="2" manualBreakCount="2">
    <brk id="26" max="16383" man="1"/>
    <brk id="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CCCFF"/>
    <pageSetUpPr fitToPage="1"/>
  </sheetPr>
  <dimension ref="A1:Y76"/>
  <sheetViews>
    <sheetView showZeros="0" view="pageLayout" zoomScaleNormal="100" workbookViewId="0">
      <selection activeCell="A49" sqref="A49:O49"/>
    </sheetView>
  </sheetViews>
  <sheetFormatPr defaultColWidth="9.28515625" defaultRowHeight="12.75" x14ac:dyDescent="0.2"/>
  <cols>
    <col min="1" max="15" width="6.5703125" style="71" customWidth="1"/>
    <col min="16" max="16384" width="9.28515625" style="71"/>
  </cols>
  <sheetData>
    <row r="1" spans="1:17" ht="30" customHeight="1" x14ac:dyDescent="0.3">
      <c r="A1" s="606" t="s">
        <v>21</v>
      </c>
      <c r="B1" s="606"/>
      <c r="C1" s="606"/>
      <c r="D1" s="606"/>
      <c r="E1" s="607"/>
      <c r="F1" s="607"/>
      <c r="G1" s="607"/>
      <c r="H1" s="607"/>
      <c r="I1" s="607"/>
      <c r="J1" s="607"/>
      <c r="K1" s="607"/>
      <c r="L1" s="607"/>
      <c r="M1" s="607"/>
      <c r="N1" s="607"/>
      <c r="O1" s="607"/>
    </row>
    <row r="2" spans="1:17" ht="30" customHeight="1" x14ac:dyDescent="0.2">
      <c r="A2" s="376" t="s">
        <v>22</v>
      </c>
      <c r="B2" s="376"/>
      <c r="C2" s="376"/>
      <c r="D2" s="376"/>
      <c r="E2" s="376"/>
      <c r="F2" s="376"/>
      <c r="G2" s="376"/>
      <c r="H2" s="376"/>
      <c r="I2" s="376"/>
      <c r="J2" s="376"/>
      <c r="K2" s="376"/>
      <c r="L2" s="376"/>
      <c r="M2" s="376"/>
      <c r="N2" s="376"/>
      <c r="O2" s="376"/>
      <c r="P2" s="66"/>
      <c r="Q2" s="66"/>
    </row>
    <row r="3" spans="1:17" ht="15" customHeight="1" x14ac:dyDescent="0.2">
      <c r="A3" s="492" t="s">
        <v>521</v>
      </c>
      <c r="B3" s="492"/>
      <c r="C3" s="492"/>
      <c r="D3" s="492"/>
      <c r="E3" s="630">
        <f>Working!F57</f>
        <v>44100</v>
      </c>
      <c r="F3" s="630"/>
      <c r="G3" s="630"/>
      <c r="H3" s="630"/>
      <c r="I3" s="630"/>
      <c r="J3" s="143"/>
      <c r="K3" s="204"/>
      <c r="L3" s="204"/>
      <c r="M3" s="204"/>
      <c r="N3" s="204"/>
      <c r="O3" s="204"/>
      <c r="P3" s="66"/>
      <c r="Q3" s="66"/>
    </row>
    <row r="4" spans="1:17" s="76" customFormat="1" ht="14.25" x14ac:dyDescent="0.2">
      <c r="A4" s="377" t="s">
        <v>27</v>
      </c>
      <c r="B4" s="378"/>
      <c r="C4" s="378"/>
      <c r="D4" s="378"/>
      <c r="E4" s="378"/>
      <c r="F4" s="378"/>
      <c r="G4" s="378"/>
      <c r="H4" s="378"/>
      <c r="I4" s="378"/>
      <c r="J4" s="379"/>
      <c r="K4" s="112" t="s">
        <v>26</v>
      </c>
      <c r="L4" s="113" t="s">
        <v>9</v>
      </c>
      <c r="M4" s="113" t="s">
        <v>25</v>
      </c>
      <c r="N4" s="113" t="s">
        <v>24</v>
      </c>
      <c r="O4" s="113" t="s">
        <v>23</v>
      </c>
      <c r="P4" s="74"/>
      <c r="Q4" s="75"/>
    </row>
    <row r="5" spans="1:17" ht="30" customHeight="1" x14ac:dyDescent="0.2">
      <c r="A5" s="114" t="s">
        <v>262</v>
      </c>
      <c r="B5" s="380" t="s">
        <v>360</v>
      </c>
      <c r="C5" s="608"/>
      <c r="D5" s="608"/>
      <c r="E5" s="608"/>
      <c r="F5" s="608"/>
      <c r="G5" s="608"/>
      <c r="H5" s="608"/>
      <c r="I5" s="608"/>
      <c r="J5" s="609"/>
      <c r="K5" s="115"/>
      <c r="L5" s="114" t="str">
        <f>Working!L59</f>
        <v>✓</v>
      </c>
      <c r="M5" s="114">
        <f>Working!M59</f>
        <v>0</v>
      </c>
      <c r="N5" s="117"/>
      <c r="O5" s="114" t="s">
        <v>30</v>
      </c>
    </row>
    <row r="6" spans="1:17" ht="30" customHeight="1" x14ac:dyDescent="0.2">
      <c r="A6" s="118"/>
      <c r="B6" s="582">
        <f>Working!B60</f>
        <v>0</v>
      </c>
      <c r="C6" s="583"/>
      <c r="D6" s="583"/>
      <c r="E6" s="583"/>
      <c r="F6" s="583"/>
      <c r="G6" s="583"/>
      <c r="H6" s="583"/>
      <c r="I6" s="583"/>
      <c r="J6" s="583"/>
      <c r="K6" s="583"/>
      <c r="L6" s="583"/>
      <c r="M6" s="583"/>
      <c r="N6" s="583"/>
      <c r="O6" s="584"/>
    </row>
    <row r="7" spans="1:17" ht="30" customHeight="1" x14ac:dyDescent="0.2">
      <c r="A7" s="386" t="s">
        <v>263</v>
      </c>
      <c r="B7" s="380" t="s">
        <v>361</v>
      </c>
      <c r="C7" s="388"/>
      <c r="D7" s="388"/>
      <c r="E7" s="388"/>
      <c r="F7" s="388"/>
      <c r="G7" s="388"/>
      <c r="H7" s="388"/>
      <c r="I7" s="388"/>
      <c r="J7" s="389"/>
      <c r="K7" s="390"/>
      <c r="L7" s="386" t="str">
        <f>Working!L61</f>
        <v>✓</v>
      </c>
      <c r="M7" s="386">
        <f>Working!M61</f>
        <v>0</v>
      </c>
      <c r="N7" s="402"/>
      <c r="O7" s="386" t="s">
        <v>30</v>
      </c>
    </row>
    <row r="8" spans="1:17" ht="14.25" customHeight="1" x14ac:dyDescent="0.2">
      <c r="A8" s="387"/>
      <c r="B8" s="119" t="s">
        <v>215</v>
      </c>
      <c r="C8" s="628" t="str">
        <f>Working!C62</f>
        <v>Coy Crapo</v>
      </c>
      <c r="D8" s="628"/>
      <c r="E8" s="628"/>
      <c r="F8" s="628"/>
      <c r="G8" s="628"/>
      <c r="H8" s="628"/>
      <c r="I8" s="628"/>
      <c r="J8" s="629"/>
      <c r="K8" s="391"/>
      <c r="L8" s="610"/>
      <c r="M8" s="610"/>
      <c r="N8" s="403"/>
      <c r="O8" s="404"/>
    </row>
    <row r="9" spans="1:17" ht="30" customHeight="1" x14ac:dyDescent="0.2">
      <c r="A9" s="118"/>
      <c r="B9" s="582">
        <f>Working!B63</f>
        <v>0</v>
      </c>
      <c r="C9" s="583"/>
      <c r="D9" s="583"/>
      <c r="E9" s="583"/>
      <c r="F9" s="583"/>
      <c r="G9" s="583"/>
      <c r="H9" s="583"/>
      <c r="I9" s="583"/>
      <c r="J9" s="583"/>
      <c r="K9" s="583"/>
      <c r="L9" s="583"/>
      <c r="M9" s="583"/>
      <c r="N9" s="583"/>
      <c r="O9" s="584"/>
    </row>
    <row r="10" spans="1:17" ht="30" customHeight="1" x14ac:dyDescent="0.2">
      <c r="A10" s="397" t="s">
        <v>267</v>
      </c>
      <c r="B10" s="397"/>
      <c r="C10" s="397"/>
      <c r="D10" s="397"/>
      <c r="E10" s="397"/>
      <c r="F10" s="397"/>
      <c r="G10" s="397"/>
      <c r="H10" s="397"/>
      <c r="I10" s="397"/>
      <c r="J10" s="397"/>
      <c r="K10" s="397"/>
      <c r="L10" s="397"/>
      <c r="M10" s="397"/>
      <c r="N10" s="397"/>
      <c r="O10" s="397"/>
    </row>
    <row r="11" spans="1:17" s="77" customFormat="1" ht="14.25" x14ac:dyDescent="0.2">
      <c r="A11" s="392" t="s">
        <v>27</v>
      </c>
      <c r="B11" s="398"/>
      <c r="C11" s="398"/>
      <c r="D11" s="398"/>
      <c r="E11" s="398"/>
      <c r="F11" s="398"/>
      <c r="G11" s="398"/>
      <c r="H11" s="398"/>
      <c r="I11" s="398"/>
      <c r="J11" s="399"/>
      <c r="K11" s="128" t="s">
        <v>26</v>
      </c>
      <c r="L11" s="129" t="s">
        <v>9</v>
      </c>
      <c r="M11" s="129" t="s">
        <v>25</v>
      </c>
      <c r="N11" s="129" t="s">
        <v>24</v>
      </c>
      <c r="O11" s="129" t="s">
        <v>23</v>
      </c>
    </row>
    <row r="12" spans="1:17" s="78" customFormat="1" ht="30" customHeight="1" x14ac:dyDescent="0.2">
      <c r="A12" s="114" t="s">
        <v>28</v>
      </c>
      <c r="B12" s="380" t="s">
        <v>362</v>
      </c>
      <c r="C12" s="388"/>
      <c r="D12" s="388"/>
      <c r="E12" s="388"/>
      <c r="F12" s="388"/>
      <c r="G12" s="388"/>
      <c r="H12" s="388"/>
      <c r="I12" s="388"/>
      <c r="J12" s="389"/>
      <c r="K12" s="130">
        <v>15</v>
      </c>
      <c r="L12" s="114">
        <f>Working!L66</f>
        <v>15</v>
      </c>
      <c r="M12" s="114">
        <f>Working!M66</f>
        <v>0</v>
      </c>
      <c r="N12" s="132"/>
      <c r="O12" s="114" t="s">
        <v>30</v>
      </c>
    </row>
    <row r="13" spans="1:17" s="78" customFormat="1" ht="30" customHeight="1" x14ac:dyDescent="0.2">
      <c r="A13" s="118"/>
      <c r="B13" s="582">
        <f>Working!B67</f>
        <v>0</v>
      </c>
      <c r="C13" s="583"/>
      <c r="D13" s="583"/>
      <c r="E13" s="583"/>
      <c r="F13" s="583"/>
      <c r="G13" s="583"/>
      <c r="H13" s="583"/>
      <c r="I13" s="583"/>
      <c r="J13" s="583"/>
      <c r="K13" s="583"/>
      <c r="L13" s="583"/>
      <c r="M13" s="583"/>
      <c r="N13" s="583"/>
      <c r="O13" s="584"/>
    </row>
    <row r="14" spans="1:17" s="72" customFormat="1" ht="30" customHeight="1" x14ac:dyDescent="0.2">
      <c r="A14" s="114" t="s">
        <v>29</v>
      </c>
      <c r="B14" s="441" t="s">
        <v>363</v>
      </c>
      <c r="C14" s="442"/>
      <c r="D14" s="442"/>
      <c r="E14" s="442"/>
      <c r="F14" s="442"/>
      <c r="G14" s="442"/>
      <c r="H14" s="442"/>
      <c r="I14" s="442"/>
      <c r="J14" s="443"/>
      <c r="K14" s="114">
        <v>10</v>
      </c>
      <c r="L14" s="114">
        <f>Working!L68</f>
        <v>10</v>
      </c>
      <c r="M14" s="114">
        <f>Working!M68</f>
        <v>0</v>
      </c>
      <c r="N14" s="114">
        <f>Working!N68</f>
        <v>0</v>
      </c>
      <c r="O14" s="133" t="s">
        <v>264</v>
      </c>
    </row>
    <row r="15" spans="1:17" s="72" customFormat="1" ht="30" customHeight="1" x14ac:dyDescent="0.2">
      <c r="A15" s="118"/>
      <c r="B15" s="582">
        <f>Working!B69</f>
        <v>0</v>
      </c>
      <c r="C15" s="583"/>
      <c r="D15" s="583"/>
      <c r="E15" s="583"/>
      <c r="F15" s="583"/>
      <c r="G15" s="583"/>
      <c r="H15" s="583"/>
      <c r="I15" s="583"/>
      <c r="J15" s="583"/>
      <c r="K15" s="583"/>
      <c r="L15" s="583"/>
      <c r="M15" s="583"/>
      <c r="N15" s="583"/>
      <c r="O15" s="584"/>
    </row>
    <row r="16" spans="1:17" ht="30" customHeight="1" x14ac:dyDescent="0.2">
      <c r="A16" s="396" t="s">
        <v>31</v>
      </c>
      <c r="B16" s="396"/>
      <c r="C16" s="396"/>
      <c r="D16" s="396"/>
      <c r="E16" s="396"/>
      <c r="F16" s="396"/>
      <c r="G16" s="396"/>
      <c r="H16" s="396"/>
      <c r="I16" s="396"/>
      <c r="J16" s="396"/>
      <c r="K16" s="396"/>
      <c r="L16" s="396"/>
      <c r="M16" s="396"/>
      <c r="N16" s="396"/>
      <c r="O16" s="396"/>
    </row>
    <row r="17" spans="1:25" s="31" customFormat="1" ht="14.25" x14ac:dyDescent="0.2">
      <c r="A17" s="392" t="s">
        <v>27</v>
      </c>
      <c r="B17" s="393"/>
      <c r="C17" s="393"/>
      <c r="D17" s="393"/>
      <c r="E17" s="393"/>
      <c r="F17" s="393"/>
      <c r="G17" s="393"/>
      <c r="H17" s="393"/>
      <c r="I17" s="393"/>
      <c r="J17" s="394"/>
      <c r="K17" s="128" t="s">
        <v>26</v>
      </c>
      <c r="L17" s="129" t="s">
        <v>9</v>
      </c>
      <c r="M17" s="129" t="s">
        <v>25</v>
      </c>
      <c r="N17" s="129" t="s">
        <v>24</v>
      </c>
      <c r="O17" s="129" t="s">
        <v>23</v>
      </c>
    </row>
    <row r="18" spans="1:25" ht="14.25" x14ac:dyDescent="0.2">
      <c r="A18" s="135" t="s">
        <v>32</v>
      </c>
      <c r="B18" s="444" t="s">
        <v>590</v>
      </c>
      <c r="C18" s="445"/>
      <c r="D18" s="445"/>
      <c r="E18" s="445"/>
      <c r="F18" s="445"/>
      <c r="G18" s="445"/>
      <c r="H18" s="445"/>
      <c r="I18" s="445"/>
      <c r="J18" s="446"/>
      <c r="K18" s="135">
        <v>10</v>
      </c>
      <c r="L18" s="114">
        <f>Working!L72</f>
        <v>10</v>
      </c>
      <c r="M18" s="114">
        <f>Working!M72</f>
        <v>0</v>
      </c>
      <c r="N18" s="136"/>
      <c r="O18" s="135" t="s">
        <v>264</v>
      </c>
    </row>
    <row r="19" spans="1:25" ht="30" customHeight="1" x14ac:dyDescent="0.2">
      <c r="A19" s="118"/>
      <c r="B19" s="582">
        <f>Working!B73</f>
        <v>0</v>
      </c>
      <c r="C19" s="583"/>
      <c r="D19" s="583"/>
      <c r="E19" s="583"/>
      <c r="F19" s="583"/>
      <c r="G19" s="583"/>
      <c r="H19" s="583"/>
      <c r="I19" s="583"/>
      <c r="J19" s="583"/>
      <c r="K19" s="583"/>
      <c r="L19" s="583"/>
      <c r="M19" s="583"/>
      <c r="N19" s="583"/>
      <c r="O19" s="584"/>
    </row>
    <row r="20" spans="1:25" ht="30" customHeight="1" x14ac:dyDescent="0.2">
      <c r="A20" s="114" t="s">
        <v>33</v>
      </c>
      <c r="B20" s="380" t="s">
        <v>364</v>
      </c>
      <c r="C20" s="388"/>
      <c r="D20" s="388"/>
      <c r="E20" s="388"/>
      <c r="F20" s="388"/>
      <c r="G20" s="388"/>
      <c r="H20" s="388"/>
      <c r="I20" s="388"/>
      <c r="J20" s="389"/>
      <c r="K20" s="114">
        <v>10</v>
      </c>
      <c r="L20" s="114">
        <f>Working!L74</f>
        <v>10</v>
      </c>
      <c r="M20" s="114">
        <f>Working!M74</f>
        <v>0</v>
      </c>
      <c r="N20" s="137"/>
      <c r="O20" s="114" t="s">
        <v>265</v>
      </c>
      <c r="X20" s="79"/>
      <c r="Y20" s="79"/>
    </row>
    <row r="21" spans="1:25" ht="30" customHeight="1" x14ac:dyDescent="0.2">
      <c r="A21" s="118"/>
      <c r="B21" s="582">
        <f>Working!B75</f>
        <v>0</v>
      </c>
      <c r="C21" s="583"/>
      <c r="D21" s="583"/>
      <c r="E21" s="583"/>
      <c r="F21" s="583"/>
      <c r="G21" s="583"/>
      <c r="H21" s="583"/>
      <c r="I21" s="583"/>
      <c r="J21" s="583"/>
      <c r="K21" s="583"/>
      <c r="L21" s="583"/>
      <c r="M21" s="583"/>
      <c r="N21" s="583"/>
      <c r="O21" s="584"/>
      <c r="X21" s="79"/>
      <c r="Y21" s="79"/>
    </row>
    <row r="22" spans="1:25" ht="30" customHeight="1" x14ac:dyDescent="0.2">
      <c r="A22" s="114" t="s">
        <v>34</v>
      </c>
      <c r="B22" s="380" t="s">
        <v>365</v>
      </c>
      <c r="C22" s="388"/>
      <c r="D22" s="388"/>
      <c r="E22" s="388"/>
      <c r="F22" s="388"/>
      <c r="G22" s="388"/>
      <c r="H22" s="388"/>
      <c r="I22" s="388"/>
      <c r="J22" s="389"/>
      <c r="K22" s="138">
        <v>15</v>
      </c>
      <c r="L22" s="114">
        <f>Working!L76</f>
        <v>15</v>
      </c>
      <c r="M22" s="114">
        <f>Working!M76</f>
        <v>0</v>
      </c>
      <c r="N22" s="139"/>
      <c r="O22" s="114" t="s">
        <v>30</v>
      </c>
    </row>
    <row r="23" spans="1:25" ht="30" customHeight="1" x14ac:dyDescent="0.2">
      <c r="A23" s="118"/>
      <c r="B23" s="582">
        <f>Working!B77</f>
        <v>0</v>
      </c>
      <c r="C23" s="583"/>
      <c r="D23" s="583"/>
      <c r="E23" s="583"/>
      <c r="F23" s="583"/>
      <c r="G23" s="583"/>
      <c r="H23" s="583"/>
      <c r="I23" s="583"/>
      <c r="J23" s="583"/>
      <c r="K23" s="583"/>
      <c r="L23" s="583"/>
      <c r="M23" s="583"/>
      <c r="N23" s="583"/>
      <c r="O23" s="584"/>
    </row>
    <row r="24" spans="1:25" ht="30" customHeight="1" x14ac:dyDescent="0.2">
      <c r="A24" s="114" t="s">
        <v>35</v>
      </c>
      <c r="B24" s="380" t="s">
        <v>366</v>
      </c>
      <c r="C24" s="410"/>
      <c r="D24" s="410"/>
      <c r="E24" s="410"/>
      <c r="F24" s="410"/>
      <c r="G24" s="410"/>
      <c r="H24" s="410"/>
      <c r="I24" s="410"/>
      <c r="J24" s="411"/>
      <c r="K24" s="114">
        <v>15</v>
      </c>
      <c r="L24" s="114">
        <f>Working!L78</f>
        <v>15</v>
      </c>
      <c r="M24" s="114">
        <f>Working!M78</f>
        <v>0</v>
      </c>
      <c r="N24" s="139"/>
      <c r="O24" s="114"/>
    </row>
    <row r="25" spans="1:25" ht="30" customHeight="1" x14ac:dyDescent="0.2">
      <c r="A25" s="118"/>
      <c r="B25" s="582">
        <f>Working!B79</f>
        <v>0</v>
      </c>
      <c r="C25" s="583"/>
      <c r="D25" s="583"/>
      <c r="E25" s="583"/>
      <c r="F25" s="583"/>
      <c r="G25" s="583"/>
      <c r="H25" s="583"/>
      <c r="I25" s="583"/>
      <c r="J25" s="583"/>
      <c r="K25" s="583"/>
      <c r="L25" s="583"/>
      <c r="M25" s="583"/>
      <c r="N25" s="583"/>
      <c r="O25" s="584"/>
    </row>
    <row r="26" spans="1:25" ht="30" customHeight="1" x14ac:dyDescent="0.2">
      <c r="A26" s="133" t="s">
        <v>36</v>
      </c>
      <c r="B26" s="380" t="s">
        <v>367</v>
      </c>
      <c r="C26" s="388"/>
      <c r="D26" s="388"/>
      <c r="E26" s="388"/>
      <c r="F26" s="388"/>
      <c r="G26" s="388"/>
      <c r="H26" s="388"/>
      <c r="I26" s="388"/>
      <c r="J26" s="389"/>
      <c r="K26" s="133">
        <v>15</v>
      </c>
      <c r="L26" s="114">
        <f>Working!L80</f>
        <v>15</v>
      </c>
      <c r="M26" s="114">
        <f>Working!M80</f>
        <v>0</v>
      </c>
      <c r="N26" s="114">
        <f>Working!N80</f>
        <v>0</v>
      </c>
      <c r="O26" s="133"/>
    </row>
    <row r="27" spans="1:25" ht="30" customHeight="1" x14ac:dyDescent="0.2">
      <c r="A27" s="118"/>
      <c r="B27" s="582">
        <f>Working!B81</f>
        <v>0</v>
      </c>
      <c r="C27" s="583"/>
      <c r="D27" s="583"/>
      <c r="E27" s="583"/>
      <c r="F27" s="583"/>
      <c r="G27" s="583"/>
      <c r="H27" s="583"/>
      <c r="I27" s="583"/>
      <c r="J27" s="583"/>
      <c r="K27" s="583"/>
      <c r="L27" s="583"/>
      <c r="M27" s="583"/>
      <c r="N27" s="583"/>
      <c r="O27" s="584"/>
    </row>
    <row r="28" spans="1:25" ht="15" customHeight="1" x14ac:dyDescent="0.2">
      <c r="A28" s="392" t="s">
        <v>27</v>
      </c>
      <c r="B28" s="393"/>
      <c r="C28" s="393"/>
      <c r="D28" s="393"/>
      <c r="E28" s="393"/>
      <c r="F28" s="393"/>
      <c r="G28" s="393"/>
      <c r="H28" s="393"/>
      <c r="I28" s="393"/>
      <c r="J28" s="394"/>
      <c r="K28" s="128" t="s">
        <v>26</v>
      </c>
      <c r="L28" s="129" t="s">
        <v>9</v>
      </c>
      <c r="M28" s="129" t="s">
        <v>25</v>
      </c>
      <c r="N28" s="129" t="s">
        <v>24</v>
      </c>
      <c r="O28" s="129" t="s">
        <v>23</v>
      </c>
    </row>
    <row r="29" spans="1:25" ht="45" customHeight="1" x14ac:dyDescent="0.2">
      <c r="A29" s="114" t="s">
        <v>37</v>
      </c>
      <c r="B29" s="407" t="s">
        <v>368</v>
      </c>
      <c r="C29" s="408"/>
      <c r="D29" s="408"/>
      <c r="E29" s="408"/>
      <c r="F29" s="408"/>
      <c r="G29" s="408"/>
      <c r="H29" s="408"/>
      <c r="I29" s="408"/>
      <c r="J29" s="409"/>
      <c r="K29" s="114">
        <v>10</v>
      </c>
      <c r="L29" s="114">
        <f>Working!L84</f>
        <v>10</v>
      </c>
      <c r="M29" s="114">
        <f>Working!M84</f>
        <v>0</v>
      </c>
      <c r="N29" s="114">
        <f>Working!N84</f>
        <v>0</v>
      </c>
      <c r="O29" s="114"/>
    </row>
    <row r="30" spans="1:25" ht="30" customHeight="1" x14ac:dyDescent="0.2">
      <c r="A30" s="118"/>
      <c r="B30" s="582">
        <f>Working!B85</f>
        <v>0</v>
      </c>
      <c r="C30" s="583"/>
      <c r="D30" s="583"/>
      <c r="E30" s="583"/>
      <c r="F30" s="583"/>
      <c r="G30" s="583"/>
      <c r="H30" s="583"/>
      <c r="I30" s="583"/>
      <c r="J30" s="583"/>
      <c r="K30" s="583"/>
      <c r="L30" s="583"/>
      <c r="M30" s="583"/>
      <c r="N30" s="583"/>
      <c r="O30" s="584"/>
    </row>
    <row r="31" spans="1:25" ht="60" customHeight="1" x14ac:dyDescent="0.2">
      <c r="A31" s="114" t="s">
        <v>38</v>
      </c>
      <c r="B31" s="380" t="s">
        <v>592</v>
      </c>
      <c r="C31" s="388"/>
      <c r="D31" s="388"/>
      <c r="E31" s="388"/>
      <c r="F31" s="388"/>
      <c r="G31" s="388"/>
      <c r="H31" s="388"/>
      <c r="I31" s="388"/>
      <c r="J31" s="389"/>
      <c r="K31" s="114">
        <v>15</v>
      </c>
      <c r="L31" s="114">
        <f>Working!L86</f>
        <v>15</v>
      </c>
      <c r="M31" s="114">
        <f>Working!M86</f>
        <v>0</v>
      </c>
      <c r="N31" s="114">
        <f>Working!N86</f>
        <v>0</v>
      </c>
      <c r="O31" s="114"/>
    </row>
    <row r="32" spans="1:25" ht="30" customHeight="1" x14ac:dyDescent="0.2">
      <c r="A32" s="118"/>
      <c r="B32" s="582">
        <f>Working!B87</f>
        <v>0</v>
      </c>
      <c r="C32" s="583"/>
      <c r="D32" s="583"/>
      <c r="E32" s="583"/>
      <c r="F32" s="583"/>
      <c r="G32" s="583"/>
      <c r="H32" s="583"/>
      <c r="I32" s="583"/>
      <c r="J32" s="583"/>
      <c r="K32" s="583"/>
      <c r="L32" s="583"/>
      <c r="M32" s="583"/>
      <c r="N32" s="583"/>
      <c r="O32" s="584"/>
    </row>
    <row r="33" spans="1:17" ht="30" customHeight="1" x14ac:dyDescent="0.2">
      <c r="A33" s="114" t="s">
        <v>39</v>
      </c>
      <c r="B33" s="380" t="s">
        <v>369</v>
      </c>
      <c r="C33" s="410"/>
      <c r="D33" s="410"/>
      <c r="E33" s="410"/>
      <c r="F33" s="410"/>
      <c r="G33" s="410"/>
      <c r="H33" s="410"/>
      <c r="I33" s="410"/>
      <c r="J33" s="411"/>
      <c r="K33" s="114">
        <v>10</v>
      </c>
      <c r="L33" s="114">
        <f>Working!L88</f>
        <v>10</v>
      </c>
      <c r="M33" s="114">
        <f>Working!M88</f>
        <v>0</v>
      </c>
      <c r="N33" s="114">
        <f>Working!N88</f>
        <v>0</v>
      </c>
      <c r="O33" s="114" t="s">
        <v>264</v>
      </c>
    </row>
    <row r="34" spans="1:17" ht="30" customHeight="1" x14ac:dyDescent="0.2">
      <c r="A34" s="118"/>
      <c r="B34" s="582" t="str">
        <f>Working!B89</f>
        <v>Portable service date is 9/21/2020.</v>
      </c>
      <c r="C34" s="583"/>
      <c r="D34" s="583"/>
      <c r="E34" s="583"/>
      <c r="F34" s="583"/>
      <c r="G34" s="583"/>
      <c r="H34" s="583"/>
      <c r="I34" s="583"/>
      <c r="J34" s="583"/>
      <c r="K34" s="583"/>
      <c r="L34" s="583"/>
      <c r="M34" s="583"/>
      <c r="N34" s="583"/>
      <c r="O34" s="584"/>
      <c r="P34" s="70"/>
      <c r="Q34" s="70"/>
    </row>
    <row r="35" spans="1:17" ht="30" customHeight="1" x14ac:dyDescent="0.2">
      <c r="A35" s="114" t="s">
        <v>40</v>
      </c>
      <c r="B35" s="380" t="s">
        <v>370</v>
      </c>
      <c r="C35" s="388"/>
      <c r="D35" s="388"/>
      <c r="E35" s="388"/>
      <c r="F35" s="388"/>
      <c r="G35" s="388"/>
      <c r="H35" s="388"/>
      <c r="I35" s="388"/>
      <c r="J35" s="389"/>
      <c r="K35" s="133">
        <v>10</v>
      </c>
      <c r="L35" s="114">
        <f>Working!L90</f>
        <v>10</v>
      </c>
      <c r="M35" s="114">
        <f>Working!M90</f>
        <v>0</v>
      </c>
      <c r="N35" s="114">
        <f>Working!N90</f>
        <v>0</v>
      </c>
      <c r="O35" s="114" t="s">
        <v>265</v>
      </c>
    </row>
    <row r="36" spans="1:17" ht="30" customHeight="1" x14ac:dyDescent="0.2">
      <c r="A36" s="118"/>
      <c r="B36" s="582">
        <f>Working!B91</f>
        <v>0</v>
      </c>
      <c r="C36" s="583"/>
      <c r="D36" s="583"/>
      <c r="E36" s="583"/>
      <c r="F36" s="583"/>
      <c r="G36" s="583"/>
      <c r="H36" s="583"/>
      <c r="I36" s="583"/>
      <c r="J36" s="583"/>
      <c r="K36" s="583"/>
      <c r="L36" s="583"/>
      <c r="M36" s="583"/>
      <c r="N36" s="583"/>
      <c r="O36" s="584"/>
    </row>
    <row r="37" spans="1:17" ht="45" customHeight="1" x14ac:dyDescent="0.2">
      <c r="A37" s="114" t="s">
        <v>41</v>
      </c>
      <c r="B37" s="380" t="s">
        <v>371</v>
      </c>
      <c r="C37" s="388"/>
      <c r="D37" s="388"/>
      <c r="E37" s="388"/>
      <c r="F37" s="388"/>
      <c r="G37" s="388"/>
      <c r="H37" s="388"/>
      <c r="I37" s="388"/>
      <c r="J37" s="389"/>
      <c r="K37" s="138">
        <v>15</v>
      </c>
      <c r="L37" s="114">
        <f>Working!L92</f>
        <v>15</v>
      </c>
      <c r="M37" s="114">
        <f>Working!M92</f>
        <v>0</v>
      </c>
      <c r="N37" s="117"/>
      <c r="O37" s="114" t="s">
        <v>265</v>
      </c>
    </row>
    <row r="38" spans="1:17" ht="30" customHeight="1" x14ac:dyDescent="0.2">
      <c r="A38" s="118"/>
      <c r="B38" s="582">
        <f>Working!B93</f>
        <v>0</v>
      </c>
      <c r="C38" s="583"/>
      <c r="D38" s="583"/>
      <c r="E38" s="583"/>
      <c r="F38" s="583"/>
      <c r="G38" s="583"/>
      <c r="H38" s="583"/>
      <c r="I38" s="583"/>
      <c r="J38" s="583"/>
      <c r="K38" s="583"/>
      <c r="L38" s="583"/>
      <c r="M38" s="583"/>
      <c r="N38" s="583"/>
      <c r="O38" s="584"/>
      <c r="P38" s="319"/>
      <c r="Q38" s="319"/>
    </row>
    <row r="39" spans="1:17" ht="60" customHeight="1" x14ac:dyDescent="0.25">
      <c r="A39" s="140" t="s">
        <v>42</v>
      </c>
      <c r="B39" s="380" t="s">
        <v>372</v>
      </c>
      <c r="C39" s="388"/>
      <c r="D39" s="388"/>
      <c r="E39" s="388"/>
      <c r="F39" s="388"/>
      <c r="G39" s="388"/>
      <c r="H39" s="388"/>
      <c r="I39" s="388"/>
      <c r="J39" s="389"/>
      <c r="K39" s="114">
        <v>15</v>
      </c>
      <c r="L39" s="114">
        <f>Working!L94</f>
        <v>15</v>
      </c>
      <c r="M39" s="114">
        <f>Working!M94</f>
        <v>0</v>
      </c>
      <c r="N39" s="141"/>
      <c r="O39" s="114" t="s">
        <v>265</v>
      </c>
      <c r="P39" s="70"/>
      <c r="Q39" s="70"/>
    </row>
    <row r="40" spans="1:17" ht="30" customHeight="1" x14ac:dyDescent="0.2">
      <c r="A40" s="118"/>
      <c r="B40" s="582">
        <f>Working!B95</f>
        <v>0</v>
      </c>
      <c r="C40" s="583"/>
      <c r="D40" s="583"/>
      <c r="E40" s="583"/>
      <c r="F40" s="583"/>
      <c r="G40" s="583"/>
      <c r="H40" s="583"/>
      <c r="I40" s="583"/>
      <c r="J40" s="583"/>
      <c r="K40" s="583"/>
      <c r="L40" s="583"/>
      <c r="M40" s="583"/>
      <c r="N40" s="583"/>
      <c r="O40" s="584"/>
      <c r="P40" s="70"/>
      <c r="Q40" s="70"/>
    </row>
    <row r="41" spans="1:17" ht="45" customHeight="1" x14ac:dyDescent="0.25">
      <c r="A41" s="140" t="s">
        <v>43</v>
      </c>
      <c r="B41" s="380" t="s">
        <v>373</v>
      </c>
      <c r="C41" s="388"/>
      <c r="D41" s="388"/>
      <c r="E41" s="388"/>
      <c r="F41" s="388"/>
      <c r="G41" s="388"/>
      <c r="H41" s="388"/>
      <c r="I41" s="388"/>
      <c r="J41" s="389"/>
      <c r="K41" s="114">
        <v>5</v>
      </c>
      <c r="L41" s="114">
        <f>Working!L96</f>
        <v>5</v>
      </c>
      <c r="M41" s="114">
        <f>Working!M96</f>
        <v>0</v>
      </c>
      <c r="N41" s="141"/>
      <c r="O41" s="114" t="s">
        <v>265</v>
      </c>
      <c r="P41" s="70"/>
      <c r="Q41" s="70"/>
    </row>
    <row r="42" spans="1:17" ht="30" customHeight="1" x14ac:dyDescent="0.2">
      <c r="A42" s="118"/>
      <c r="B42" s="582">
        <f>Working!B97</f>
        <v>0</v>
      </c>
      <c r="C42" s="583"/>
      <c r="D42" s="583"/>
      <c r="E42" s="583"/>
      <c r="F42" s="583"/>
      <c r="G42" s="583"/>
      <c r="H42" s="583"/>
      <c r="I42" s="583"/>
      <c r="J42" s="583"/>
      <c r="K42" s="583"/>
      <c r="L42" s="583"/>
      <c r="M42" s="583"/>
      <c r="N42" s="583"/>
      <c r="O42" s="584"/>
    </row>
    <row r="43" spans="1:17" ht="75" customHeight="1" x14ac:dyDescent="0.2">
      <c r="A43" s="140" t="s">
        <v>44</v>
      </c>
      <c r="B43" s="380" t="s">
        <v>374</v>
      </c>
      <c r="C43" s="410"/>
      <c r="D43" s="410"/>
      <c r="E43" s="410"/>
      <c r="F43" s="410"/>
      <c r="G43" s="410"/>
      <c r="H43" s="410"/>
      <c r="I43" s="410"/>
      <c r="J43" s="411"/>
      <c r="K43" s="114">
        <v>10</v>
      </c>
      <c r="L43" s="114">
        <f>Working!L98</f>
        <v>10</v>
      </c>
      <c r="M43" s="114">
        <f>Working!M98</f>
        <v>0</v>
      </c>
      <c r="N43" s="114">
        <f>Working!N98</f>
        <v>0</v>
      </c>
      <c r="O43" s="114" t="s">
        <v>264</v>
      </c>
    </row>
    <row r="44" spans="1:17" ht="30" customHeight="1" x14ac:dyDescent="0.2">
      <c r="A44" s="118"/>
      <c r="B44" s="582">
        <f>Working!B99</f>
        <v>0</v>
      </c>
      <c r="C44" s="583"/>
      <c r="D44" s="583"/>
      <c r="E44" s="583"/>
      <c r="F44" s="583"/>
      <c r="G44" s="583"/>
      <c r="H44" s="583"/>
      <c r="I44" s="583"/>
      <c r="J44" s="583"/>
      <c r="K44" s="583"/>
      <c r="L44" s="583"/>
      <c r="M44" s="583"/>
      <c r="N44" s="583"/>
      <c r="O44" s="584"/>
    </row>
    <row r="45" spans="1:17" ht="15" customHeight="1" x14ac:dyDescent="0.2">
      <c r="A45" s="431" t="s">
        <v>375</v>
      </c>
      <c r="B45" s="432"/>
      <c r="C45" s="432"/>
      <c r="D45" s="339"/>
      <c r="E45" s="339"/>
      <c r="F45" s="339"/>
      <c r="G45" s="339"/>
      <c r="H45" s="339"/>
      <c r="I45" s="339"/>
      <c r="J45" s="339"/>
      <c r="K45" s="339"/>
      <c r="L45" s="339"/>
      <c r="M45" s="339"/>
      <c r="N45" s="339"/>
      <c r="O45" s="340"/>
    </row>
    <row r="46" spans="1:17" ht="60" customHeight="1" x14ac:dyDescent="0.2">
      <c r="A46" s="591">
        <f>Working!A102</f>
        <v>0</v>
      </c>
      <c r="B46" s="592"/>
      <c r="C46" s="592"/>
      <c r="D46" s="592"/>
      <c r="E46" s="592"/>
      <c r="F46" s="592"/>
      <c r="G46" s="592"/>
      <c r="H46" s="592"/>
      <c r="I46" s="592"/>
      <c r="J46" s="592"/>
      <c r="K46" s="592"/>
      <c r="L46" s="592"/>
      <c r="M46" s="592"/>
      <c r="N46" s="592"/>
      <c r="O46" s="593"/>
    </row>
    <row r="47" spans="1:17" ht="60" customHeight="1" x14ac:dyDescent="0.2">
      <c r="A47" s="591">
        <f>Working!A103</f>
        <v>0</v>
      </c>
      <c r="B47" s="592"/>
      <c r="C47" s="592"/>
      <c r="D47" s="592"/>
      <c r="E47" s="592"/>
      <c r="F47" s="592"/>
      <c r="G47" s="592"/>
      <c r="H47" s="592"/>
      <c r="I47" s="592"/>
      <c r="J47" s="592"/>
      <c r="K47" s="592"/>
      <c r="L47" s="592"/>
      <c r="M47" s="592"/>
      <c r="N47" s="592"/>
      <c r="O47" s="593"/>
    </row>
    <row r="48" spans="1:17" ht="60" customHeight="1" x14ac:dyDescent="0.2">
      <c r="A48" s="591">
        <f>Working!A104</f>
        <v>0</v>
      </c>
      <c r="B48" s="592"/>
      <c r="C48" s="592"/>
      <c r="D48" s="592"/>
      <c r="E48" s="592"/>
      <c r="F48" s="592"/>
      <c r="G48" s="592"/>
      <c r="H48" s="592"/>
      <c r="I48" s="592"/>
      <c r="J48" s="592"/>
      <c r="K48" s="592"/>
      <c r="L48" s="592"/>
      <c r="M48" s="592"/>
      <c r="N48" s="592"/>
      <c r="O48" s="593"/>
    </row>
    <row r="49" spans="1:15" ht="60" customHeight="1" x14ac:dyDescent="0.2">
      <c r="A49" s="591">
        <f>Working!A105</f>
        <v>0</v>
      </c>
      <c r="B49" s="592"/>
      <c r="C49" s="592"/>
      <c r="D49" s="592"/>
      <c r="E49" s="592"/>
      <c r="F49" s="592"/>
      <c r="G49" s="592"/>
      <c r="H49" s="592"/>
      <c r="I49" s="592"/>
      <c r="J49" s="592"/>
      <c r="K49" s="592"/>
      <c r="L49" s="592"/>
      <c r="M49" s="592"/>
      <c r="N49" s="592"/>
      <c r="O49" s="593"/>
    </row>
    <row r="50" spans="1:15" ht="60" customHeight="1" x14ac:dyDescent="0.2">
      <c r="A50" s="596" t="str">
        <f>Working!A106</f>
        <v xml:space="preserve"> </v>
      </c>
      <c r="B50" s="596"/>
      <c r="C50" s="596"/>
      <c r="D50" s="596"/>
      <c r="E50" s="596"/>
      <c r="F50" s="596"/>
      <c r="G50" s="596"/>
      <c r="H50" s="596"/>
      <c r="I50" s="596"/>
      <c r="J50" s="596"/>
      <c r="K50" s="596"/>
      <c r="L50" s="596"/>
      <c r="M50" s="596"/>
      <c r="N50" s="596"/>
      <c r="O50" s="596"/>
    </row>
    <row r="51" spans="1:15" ht="27" customHeight="1" x14ac:dyDescent="0.25">
      <c r="A51" s="625" t="s">
        <v>297</v>
      </c>
      <c r="B51" s="625"/>
      <c r="C51" s="625"/>
      <c r="D51" s="625"/>
      <c r="E51" s="625"/>
      <c r="F51" s="625"/>
      <c r="G51" s="625"/>
      <c r="H51" s="625"/>
      <c r="I51" s="625"/>
      <c r="J51" s="626">
        <f>SUM(L43+L41+L39+L37+L35+L33+L31+L29+L26+L24+L22+L20+L18+L14+L12)</f>
        <v>180</v>
      </c>
      <c r="K51" s="626"/>
      <c r="L51" s="98"/>
      <c r="M51" s="98"/>
      <c r="N51" s="98"/>
      <c r="O51" s="98"/>
    </row>
    <row r="52" spans="1:15" ht="27" customHeight="1" thickBot="1" x14ac:dyDescent="0.3">
      <c r="A52" s="625" t="s">
        <v>298</v>
      </c>
      <c r="B52" s="625"/>
      <c r="C52" s="625"/>
      <c r="D52" s="199" t="s">
        <v>295</v>
      </c>
      <c r="E52" s="200">
        <v>180</v>
      </c>
      <c r="F52" s="98"/>
      <c r="G52" s="587" t="s">
        <v>299</v>
      </c>
      <c r="H52" s="587"/>
      <c r="I52" s="588"/>
      <c r="J52" s="588"/>
      <c r="K52" s="588"/>
      <c r="L52" s="588"/>
      <c r="M52" s="588"/>
      <c r="N52" s="588"/>
      <c r="O52" s="588"/>
    </row>
    <row r="53" spans="1:15" ht="27" customHeight="1" thickBot="1" x14ac:dyDescent="0.3">
      <c r="A53" s="585" t="s">
        <v>296</v>
      </c>
      <c r="B53" s="585"/>
      <c r="C53" s="585"/>
      <c r="D53" s="199" t="s">
        <v>295</v>
      </c>
      <c r="E53" s="201">
        <f>N14+N26+N29+N31+N33+N35+N43</f>
        <v>0</v>
      </c>
      <c r="F53" s="98"/>
      <c r="G53" s="587" t="s">
        <v>303</v>
      </c>
      <c r="H53" s="587"/>
      <c r="I53" s="587"/>
      <c r="J53" s="587"/>
      <c r="K53" s="587"/>
      <c r="L53" s="587"/>
      <c r="M53" s="587"/>
      <c r="N53" s="587"/>
      <c r="O53" s="587"/>
    </row>
    <row r="54" spans="1:15" ht="36" customHeight="1" thickBot="1" x14ac:dyDescent="0.3">
      <c r="A54" s="585" t="s">
        <v>300</v>
      </c>
      <c r="B54" s="585"/>
      <c r="C54" s="585"/>
      <c r="D54" s="199" t="s">
        <v>295</v>
      </c>
      <c r="E54" s="202">
        <f>E52-E53</f>
        <v>180</v>
      </c>
      <c r="F54" s="98"/>
      <c r="G54" s="587" t="s">
        <v>304</v>
      </c>
      <c r="H54" s="587"/>
      <c r="I54" s="587"/>
      <c r="J54" s="587"/>
      <c r="K54" s="587"/>
      <c r="L54" s="587"/>
      <c r="M54" s="587"/>
      <c r="N54" s="587"/>
      <c r="O54" s="587"/>
    </row>
    <row r="55" spans="1:15" ht="27" customHeight="1" x14ac:dyDescent="0.25">
      <c r="A55" s="586" t="s">
        <v>301</v>
      </c>
      <c r="B55" s="586"/>
      <c r="C55" s="586"/>
      <c r="D55" s="589"/>
      <c r="E55" s="589"/>
      <c r="F55" s="589"/>
      <c r="G55" s="627" t="s">
        <v>305</v>
      </c>
      <c r="H55" s="627"/>
      <c r="I55" s="627"/>
      <c r="J55" s="627"/>
      <c r="K55" s="627"/>
      <c r="L55" s="627"/>
      <c r="M55" s="627"/>
      <c r="N55" s="627"/>
      <c r="O55" s="627"/>
    </row>
    <row r="56" spans="1:15" ht="15" customHeight="1" thickBot="1" x14ac:dyDescent="0.3">
      <c r="A56" s="585" t="s">
        <v>302</v>
      </c>
      <c r="B56" s="585"/>
      <c r="C56" s="585"/>
      <c r="D56" s="199" t="s">
        <v>295</v>
      </c>
      <c r="E56" s="200">
        <f>E54*0.8</f>
        <v>144</v>
      </c>
      <c r="F56" s="98"/>
      <c r="G56" s="587"/>
      <c r="H56" s="587"/>
      <c r="I56" s="587"/>
      <c r="J56" s="587"/>
      <c r="K56" s="587"/>
      <c r="L56" s="587"/>
      <c r="M56" s="587"/>
      <c r="N56" s="587"/>
      <c r="O56" s="587"/>
    </row>
    <row r="57" spans="1:15" ht="15" customHeight="1" x14ac:dyDescent="0.2">
      <c r="A57" s="589"/>
      <c r="B57" s="589"/>
      <c r="C57" s="589"/>
      <c r="D57" s="589"/>
      <c r="E57" s="589"/>
      <c r="F57" s="589"/>
      <c r="G57" s="589"/>
      <c r="H57" s="589"/>
      <c r="I57" s="589"/>
      <c r="J57" s="589"/>
      <c r="K57" s="589"/>
      <c r="L57" s="589"/>
      <c r="M57" s="589"/>
      <c r="N57" s="589"/>
      <c r="O57" s="589"/>
    </row>
    <row r="58" spans="1:15" ht="15.75" x14ac:dyDescent="0.25">
      <c r="A58" s="589"/>
      <c r="B58" s="589"/>
      <c r="C58" s="603"/>
      <c r="D58" s="203" t="str">
        <f>IF(J51&gt;=E56, "✓", "")</f>
        <v>✓</v>
      </c>
      <c r="E58" s="199" t="s">
        <v>257</v>
      </c>
      <c r="F58" s="604"/>
      <c r="G58" s="605"/>
      <c r="H58" s="203" t="str">
        <f>IF(AND(J51&lt;E56, OR(L43=10,M43=10,N43=10)), "✓", "")</f>
        <v/>
      </c>
      <c r="I58" s="585" t="s">
        <v>256</v>
      </c>
      <c r="J58" s="585"/>
      <c r="K58" s="625" t="s">
        <v>306</v>
      </c>
      <c r="L58" s="625"/>
      <c r="M58" s="625"/>
      <c r="N58" s="625"/>
      <c r="O58" s="625"/>
    </row>
    <row r="59" spans="1:15" x14ac:dyDescent="0.2">
      <c r="A59" s="624"/>
      <c r="B59" s="624"/>
      <c r="C59" s="624"/>
      <c r="D59" s="624"/>
      <c r="E59" s="624"/>
      <c r="F59" s="624"/>
      <c r="G59" s="624"/>
      <c r="H59" s="624"/>
      <c r="I59" s="624"/>
      <c r="J59" s="624"/>
      <c r="K59" s="624"/>
      <c r="L59" s="624"/>
      <c r="M59" s="624"/>
      <c r="N59" s="624"/>
      <c r="O59" s="624"/>
    </row>
    <row r="60" spans="1:15" x14ac:dyDescent="0.2">
      <c r="A60" s="615" t="s">
        <v>329</v>
      </c>
      <c r="B60" s="616"/>
      <c r="C60" s="616"/>
      <c r="D60" s="616"/>
      <c r="E60" s="616"/>
      <c r="F60" s="616"/>
      <c r="G60" s="616"/>
      <c r="H60" s="616"/>
      <c r="I60" s="616"/>
      <c r="J60" s="616"/>
      <c r="K60" s="616"/>
      <c r="L60" s="616"/>
      <c r="M60" s="616"/>
      <c r="N60" s="616"/>
      <c r="O60" s="617"/>
    </row>
    <row r="61" spans="1:15" x14ac:dyDescent="0.2">
      <c r="A61" s="618"/>
      <c r="B61" s="619"/>
      <c r="C61" s="619"/>
      <c r="D61" s="619"/>
      <c r="E61" s="619"/>
      <c r="F61" s="619"/>
      <c r="G61" s="619"/>
      <c r="H61" s="619"/>
      <c r="I61" s="619"/>
      <c r="J61" s="619"/>
      <c r="K61" s="619"/>
      <c r="L61" s="619"/>
      <c r="M61" s="619"/>
      <c r="N61" s="619"/>
      <c r="O61" s="620"/>
    </row>
    <row r="62" spans="1:15" x14ac:dyDescent="0.2">
      <c r="A62" s="618"/>
      <c r="B62" s="619"/>
      <c r="C62" s="619"/>
      <c r="D62" s="619"/>
      <c r="E62" s="619"/>
      <c r="F62" s="619"/>
      <c r="G62" s="619"/>
      <c r="H62" s="619"/>
      <c r="I62" s="619"/>
      <c r="J62" s="619"/>
      <c r="K62" s="619"/>
      <c r="L62" s="619"/>
      <c r="M62" s="619"/>
      <c r="N62" s="619"/>
      <c r="O62" s="620"/>
    </row>
    <row r="63" spans="1:15" x14ac:dyDescent="0.2">
      <c r="A63" s="621"/>
      <c r="B63" s="622"/>
      <c r="C63" s="622"/>
      <c r="D63" s="622"/>
      <c r="E63" s="622"/>
      <c r="F63" s="622"/>
      <c r="G63" s="622"/>
      <c r="H63" s="622"/>
      <c r="I63" s="622"/>
      <c r="J63" s="622"/>
      <c r="K63" s="622"/>
      <c r="L63" s="622"/>
      <c r="M63" s="622"/>
      <c r="N63" s="622"/>
      <c r="O63" s="623"/>
    </row>
    <row r="64" spans="1:15" ht="15" customHeight="1" x14ac:dyDescent="0.2">
      <c r="A64" s="98"/>
      <c r="B64" s="98"/>
      <c r="C64" s="98"/>
      <c r="D64" s="98"/>
      <c r="E64" s="98"/>
      <c r="F64" s="98"/>
      <c r="G64" s="98"/>
      <c r="H64" s="98"/>
      <c r="I64" s="98"/>
      <c r="J64" s="98"/>
      <c r="K64" s="98"/>
      <c r="L64" s="98"/>
      <c r="M64" s="98"/>
      <c r="N64" s="98"/>
      <c r="O64" s="98"/>
    </row>
    <row r="65" spans="1:15" ht="15" customHeight="1" x14ac:dyDescent="0.2">
      <c r="A65" s="612" t="s">
        <v>348</v>
      </c>
      <c r="B65" s="612"/>
      <c r="C65" s="612"/>
      <c r="D65" s="612"/>
      <c r="E65" s="612"/>
      <c r="F65" s="612"/>
      <c r="G65" s="612"/>
      <c r="H65" s="612"/>
      <c r="I65" s="612"/>
      <c r="J65" s="612"/>
      <c r="K65" s="612"/>
      <c r="L65" s="612"/>
      <c r="M65" s="612"/>
      <c r="N65" s="612"/>
      <c r="O65" s="612"/>
    </row>
    <row r="66" spans="1:15" s="87" customFormat="1" ht="15" customHeight="1" x14ac:dyDescent="0.2">
      <c r="A66" s="612" t="s">
        <v>642</v>
      </c>
      <c r="B66" s="612"/>
      <c r="C66" s="612"/>
      <c r="D66" s="612"/>
      <c r="E66" s="612"/>
      <c r="F66" s="612"/>
      <c r="G66" s="612"/>
      <c r="H66" s="612"/>
      <c r="I66" s="612"/>
      <c r="J66" s="612"/>
      <c r="K66" s="612"/>
      <c r="L66" s="612"/>
      <c r="M66" s="612"/>
      <c r="N66" s="612"/>
      <c r="O66" s="612"/>
    </row>
    <row r="67" spans="1:15" ht="15" customHeight="1" x14ac:dyDescent="0.25">
      <c r="A67" s="369" t="s">
        <v>613</v>
      </c>
      <c r="B67" s="613"/>
      <c r="C67" s="613"/>
      <c r="D67" s="613"/>
      <c r="E67" s="613"/>
      <c r="F67" s="613"/>
      <c r="G67" s="613"/>
      <c r="H67" s="613"/>
      <c r="I67" s="613"/>
      <c r="J67" s="613"/>
      <c r="K67" s="613"/>
      <c r="L67" s="613"/>
      <c r="M67" s="613"/>
      <c r="N67" s="613"/>
      <c r="O67" s="613"/>
    </row>
    <row r="68" spans="1:15" ht="22.15" hidden="1" customHeight="1" x14ac:dyDescent="0.3">
      <c r="A68" s="614"/>
      <c r="B68" s="597"/>
      <c r="C68" s="597"/>
      <c r="D68" s="597"/>
      <c r="E68" s="597"/>
      <c r="F68" s="597"/>
      <c r="G68" s="597"/>
      <c r="H68" s="597"/>
      <c r="I68" s="597"/>
      <c r="J68" s="597"/>
      <c r="K68" s="597"/>
      <c r="L68" s="597"/>
      <c r="M68" s="597"/>
      <c r="N68" s="597"/>
      <c r="O68" s="597"/>
    </row>
    <row r="69" spans="1:15" ht="22.15" customHeight="1" x14ac:dyDescent="0.2">
      <c r="A69" s="611"/>
      <c r="B69" s="611"/>
      <c r="C69" s="611"/>
      <c r="D69" s="611"/>
      <c r="E69" s="611"/>
      <c r="F69" s="611"/>
      <c r="G69" s="611"/>
      <c r="H69" s="611"/>
      <c r="I69" s="611"/>
      <c r="J69" s="611"/>
      <c r="K69" s="611"/>
      <c r="L69" s="611"/>
      <c r="M69" s="611"/>
      <c r="N69" s="611"/>
      <c r="O69" s="611"/>
    </row>
    <row r="70" spans="1:15" ht="22.15" customHeight="1" x14ac:dyDescent="0.2">
      <c r="A70" s="611"/>
      <c r="B70" s="611"/>
      <c r="C70" s="611"/>
      <c r="D70" s="611"/>
      <c r="E70" s="611"/>
      <c r="F70" s="611"/>
      <c r="G70" s="611"/>
      <c r="H70" s="611"/>
      <c r="I70" s="611"/>
      <c r="J70" s="611"/>
      <c r="K70" s="611"/>
      <c r="L70" s="611"/>
      <c r="M70" s="611"/>
      <c r="N70" s="611"/>
      <c r="O70" s="611"/>
    </row>
    <row r="71" spans="1:15" ht="22.15" customHeight="1" x14ac:dyDescent="0.2">
      <c r="A71" s="611"/>
      <c r="B71" s="611"/>
      <c r="C71" s="611"/>
      <c r="D71" s="611"/>
      <c r="E71" s="611"/>
      <c r="F71" s="611"/>
      <c r="G71" s="611"/>
      <c r="H71" s="611"/>
      <c r="I71" s="611"/>
      <c r="J71" s="611"/>
      <c r="K71" s="611"/>
      <c r="L71" s="611"/>
      <c r="M71" s="611"/>
      <c r="N71" s="611"/>
      <c r="O71" s="611"/>
    </row>
    <row r="72" spans="1:15" ht="22.15" customHeight="1" x14ac:dyDescent="0.2">
      <c r="A72" s="611"/>
      <c r="B72" s="611"/>
      <c r="C72" s="611"/>
      <c r="D72" s="611"/>
      <c r="E72" s="611"/>
      <c r="F72" s="611"/>
      <c r="G72" s="611"/>
      <c r="H72" s="611"/>
      <c r="I72" s="611"/>
      <c r="J72" s="611"/>
      <c r="K72" s="611"/>
      <c r="L72" s="611"/>
      <c r="M72" s="611"/>
      <c r="N72" s="611"/>
      <c r="O72" s="611"/>
    </row>
    <row r="73" spans="1:15" ht="21" customHeight="1" x14ac:dyDescent="0.2">
      <c r="A73" s="611"/>
      <c r="B73" s="611"/>
      <c r="C73" s="611"/>
      <c r="D73" s="611"/>
      <c r="E73" s="611"/>
      <c r="F73" s="611"/>
      <c r="G73" s="611"/>
      <c r="H73" s="611"/>
      <c r="I73" s="611"/>
      <c r="J73" s="611"/>
      <c r="K73" s="611"/>
      <c r="L73" s="611"/>
      <c r="M73" s="611"/>
      <c r="N73" s="611"/>
      <c r="O73" s="611"/>
    </row>
    <row r="74" spans="1:15" ht="21.75" hidden="1" customHeight="1" x14ac:dyDescent="0.2">
      <c r="A74" s="611"/>
      <c r="B74" s="611"/>
      <c r="C74" s="611"/>
      <c r="D74" s="611"/>
      <c r="E74" s="611"/>
      <c r="F74" s="611"/>
      <c r="G74" s="611"/>
      <c r="H74" s="611"/>
      <c r="I74" s="611"/>
      <c r="J74" s="611"/>
      <c r="K74" s="611"/>
      <c r="L74" s="611"/>
      <c r="M74" s="611"/>
      <c r="N74" s="611"/>
      <c r="O74" s="611"/>
    </row>
    <row r="75" spans="1:15" ht="21.75" hidden="1" customHeight="1" x14ac:dyDescent="0.2">
      <c r="A75" s="611"/>
      <c r="B75" s="611"/>
      <c r="C75" s="611"/>
      <c r="D75" s="611"/>
      <c r="E75" s="611"/>
      <c r="F75" s="611"/>
      <c r="G75" s="611"/>
      <c r="H75" s="611"/>
      <c r="I75" s="611"/>
      <c r="J75" s="611"/>
      <c r="K75" s="611"/>
      <c r="L75" s="611"/>
      <c r="M75" s="611"/>
      <c r="N75" s="611"/>
      <c r="O75" s="611"/>
    </row>
    <row r="76" spans="1:15" hidden="1" x14ac:dyDescent="0.2">
      <c r="A76" s="611"/>
      <c r="B76" s="611"/>
      <c r="C76" s="611"/>
      <c r="D76" s="611"/>
      <c r="E76" s="611"/>
      <c r="F76" s="611"/>
      <c r="G76" s="611"/>
      <c r="H76" s="611"/>
      <c r="I76" s="611"/>
      <c r="J76" s="611"/>
      <c r="K76" s="611"/>
      <c r="L76" s="611"/>
      <c r="M76" s="611"/>
      <c r="N76" s="611"/>
      <c r="O76" s="611"/>
    </row>
  </sheetData>
  <sheetProtection algorithmName="SHA-512" hashValue="d7giNZZy1cv31hdi+pFT7+aKOVObE4x/f8sA01B3Ore794sTfWOoakxU19Ybeu7VeLJFIcG/ZETz6uj29C+AGg==" saltValue="75wBXlsVGxaAPxkja3vnbA==" spinCount="100000" sheet="1" formatCells="0" formatColumns="0" formatRows="0"/>
  <dataConsolidate/>
  <mergeCells count="83">
    <mergeCell ref="A1:O1"/>
    <mergeCell ref="A2:O2"/>
    <mergeCell ref="A4:J4"/>
    <mergeCell ref="B5:J5"/>
    <mergeCell ref="B6:O6"/>
    <mergeCell ref="A3:D3"/>
    <mergeCell ref="E3:I3"/>
    <mergeCell ref="B9:O9"/>
    <mergeCell ref="A10:O10"/>
    <mergeCell ref="M7:M8"/>
    <mergeCell ref="A16:O16"/>
    <mergeCell ref="B12:J12"/>
    <mergeCell ref="B13:O13"/>
    <mergeCell ref="B14:J14"/>
    <mergeCell ref="B15:O15"/>
    <mergeCell ref="A11:J11"/>
    <mergeCell ref="A7:A8"/>
    <mergeCell ref="B7:J7"/>
    <mergeCell ref="K7:K8"/>
    <mergeCell ref="L7:L8"/>
    <mergeCell ref="N7:N8"/>
    <mergeCell ref="O7:O8"/>
    <mergeCell ref="C8:J8"/>
    <mergeCell ref="A17:J17"/>
    <mergeCell ref="B34:O34"/>
    <mergeCell ref="B35:J35"/>
    <mergeCell ref="B36:O36"/>
    <mergeCell ref="B37:J37"/>
    <mergeCell ref="A28:J28"/>
    <mergeCell ref="B18:J18"/>
    <mergeCell ref="B19:O19"/>
    <mergeCell ref="B20:J20"/>
    <mergeCell ref="B21:O21"/>
    <mergeCell ref="B22:J22"/>
    <mergeCell ref="B23:O23"/>
    <mergeCell ref="B24:J24"/>
    <mergeCell ref="B25:O25"/>
    <mergeCell ref="B26:J26"/>
    <mergeCell ref="B27:O27"/>
    <mergeCell ref="B39:J39"/>
    <mergeCell ref="B38:O38"/>
    <mergeCell ref="B29:J29"/>
    <mergeCell ref="B30:O30"/>
    <mergeCell ref="B31:J31"/>
    <mergeCell ref="B32:O32"/>
    <mergeCell ref="B33:J33"/>
    <mergeCell ref="A51:I51"/>
    <mergeCell ref="J51:K51"/>
    <mergeCell ref="A52:C52"/>
    <mergeCell ref="G52:O52"/>
    <mergeCell ref="P38:Q38"/>
    <mergeCell ref="A50:O50"/>
    <mergeCell ref="B40:O40"/>
    <mergeCell ref="B41:J41"/>
    <mergeCell ref="B42:O42"/>
    <mergeCell ref="B43:J43"/>
    <mergeCell ref="B44:O44"/>
    <mergeCell ref="A45:O45"/>
    <mergeCell ref="A46:O46"/>
    <mergeCell ref="A47:O47"/>
    <mergeCell ref="A48:O48"/>
    <mergeCell ref="A49:O49"/>
    <mergeCell ref="G53:O53"/>
    <mergeCell ref="A54:C54"/>
    <mergeCell ref="G54:O54"/>
    <mergeCell ref="A55:C55"/>
    <mergeCell ref="D55:F55"/>
    <mergeCell ref="G55:O55"/>
    <mergeCell ref="A53:C53"/>
    <mergeCell ref="A69:O76"/>
    <mergeCell ref="A56:C56"/>
    <mergeCell ref="G56:O56"/>
    <mergeCell ref="A57:O57"/>
    <mergeCell ref="A58:C58"/>
    <mergeCell ref="F58:G58"/>
    <mergeCell ref="I58:J58"/>
    <mergeCell ref="K58:O58"/>
    <mergeCell ref="A59:O59"/>
    <mergeCell ref="A60:O63"/>
    <mergeCell ref="A65:O65"/>
    <mergeCell ref="A67:O67"/>
    <mergeCell ref="A68:O68"/>
    <mergeCell ref="A66:O66"/>
  </mergeCells>
  <dataValidations disablePrompts="1" count="1">
    <dataValidation type="list" allowBlank="1" showInputMessage="1" showErrorMessage="1" sqref="H58 D58">
      <formula1>"✓, ----"</formula1>
    </dataValidation>
  </dataValidations>
  <pageMargins left="0.7" right="0.7" top="0.75" bottom="0.75" header="0.3" footer="0.3"/>
  <pageSetup scale="77" firstPageNumber="4" fitToHeight="0" orientation="portrait" r:id="rId1"/>
  <headerFooter>
    <oddFooter>&amp;L&amp;"Times New Roman,Regular"&amp;11For Official Government Use Only
USDA, AMS, SCP, Specialty Crop Inspection Division &amp;R&amp;"Times New Roman,Regular"&amp;11September 17, 2019
     Version 2.1</oddFooter>
  </headerFooter>
  <rowBreaks count="2" manualBreakCount="2">
    <brk id="27" max="16383" man="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51"/>
    <pageSetUpPr fitToPage="1"/>
  </sheetPr>
  <dimension ref="A1:AA568"/>
  <sheetViews>
    <sheetView showZeros="0" view="pageLayout" zoomScaleNormal="100" workbookViewId="0">
      <selection activeCell="A91" sqref="A91:O91"/>
    </sheetView>
  </sheetViews>
  <sheetFormatPr defaultRowHeight="12.75" x14ac:dyDescent="0.2"/>
  <cols>
    <col min="1" max="7" width="6.5703125" customWidth="1"/>
    <col min="8" max="10" width="6.5703125" style="9" customWidth="1"/>
    <col min="11" max="15" width="6.5703125" customWidth="1"/>
  </cols>
  <sheetData>
    <row r="1" spans="1:27" ht="30" customHeight="1" x14ac:dyDescent="0.3">
      <c r="A1" s="606" t="s">
        <v>45</v>
      </c>
      <c r="B1" s="606"/>
      <c r="C1" s="606"/>
      <c r="D1" s="607"/>
      <c r="E1" s="607"/>
      <c r="F1" s="607"/>
      <c r="G1" s="607"/>
      <c r="H1" s="607"/>
      <c r="I1" s="607"/>
      <c r="J1" s="607"/>
      <c r="K1" s="607"/>
      <c r="L1" s="607"/>
      <c r="M1" s="607"/>
      <c r="N1" s="607"/>
      <c r="O1" s="607"/>
      <c r="P1" s="22"/>
      <c r="Q1" s="22"/>
      <c r="R1" s="22"/>
      <c r="S1" s="22"/>
      <c r="T1" s="22"/>
      <c r="U1" s="22"/>
      <c r="V1" s="22"/>
      <c r="W1" s="22"/>
      <c r="X1" s="22"/>
      <c r="Y1" s="22"/>
      <c r="Z1" s="22"/>
      <c r="AA1" s="22"/>
    </row>
    <row r="2" spans="1:27" ht="30" customHeight="1" x14ac:dyDescent="0.2">
      <c r="A2" s="376" t="s">
        <v>46</v>
      </c>
      <c r="B2" s="452"/>
      <c r="C2" s="452"/>
      <c r="D2" s="452"/>
      <c r="E2" s="452"/>
      <c r="F2" s="452"/>
      <c r="G2" s="452"/>
      <c r="H2" s="452"/>
      <c r="I2" s="452"/>
      <c r="J2" s="452"/>
      <c r="K2" s="452"/>
      <c r="L2" s="452"/>
      <c r="M2" s="452"/>
      <c r="N2" s="452"/>
      <c r="O2" s="452"/>
      <c r="P2" s="22"/>
      <c r="Q2" s="22"/>
      <c r="R2" s="22"/>
      <c r="S2" s="22"/>
      <c r="T2" s="22"/>
      <c r="U2" s="22"/>
      <c r="V2" s="22"/>
      <c r="W2" s="22"/>
      <c r="X2" s="22"/>
      <c r="Y2" s="22"/>
      <c r="Z2" s="22"/>
      <c r="AA2" s="22"/>
    </row>
    <row r="3" spans="1:27" ht="14.25" x14ac:dyDescent="0.2">
      <c r="A3" s="144" t="s">
        <v>47</v>
      </c>
      <c r="B3" s="453" t="s">
        <v>307</v>
      </c>
      <c r="C3" s="453"/>
      <c r="D3" s="453"/>
      <c r="E3" s="453"/>
      <c r="F3" s="453"/>
      <c r="G3" s="453"/>
      <c r="H3" s="453"/>
      <c r="I3" s="453"/>
      <c r="J3" s="453"/>
      <c r="K3" s="453"/>
      <c r="L3" s="453"/>
      <c r="M3" s="453"/>
      <c r="N3" s="453"/>
      <c r="O3" s="453"/>
      <c r="P3" s="22"/>
      <c r="Q3" s="22"/>
      <c r="R3" s="22"/>
      <c r="S3" s="22"/>
      <c r="T3" s="22"/>
      <c r="U3" s="22"/>
      <c r="V3" s="22"/>
      <c r="W3" s="22"/>
      <c r="X3" s="22"/>
      <c r="Y3" s="22"/>
      <c r="Z3" s="22"/>
      <c r="AA3" s="22"/>
    </row>
    <row r="4" spans="1:27" ht="30" customHeight="1" x14ac:dyDescent="0.2">
      <c r="A4" s="454" t="s">
        <v>347</v>
      </c>
      <c r="B4" s="634"/>
      <c r="C4" s="634"/>
      <c r="D4" s="633" t="str">
        <f>Working!D112</f>
        <v>Canal</v>
      </c>
      <c r="E4" s="635"/>
      <c r="F4" s="635"/>
      <c r="G4" s="635"/>
      <c r="H4" s="635"/>
      <c r="I4" s="635"/>
      <c r="J4" s="635"/>
      <c r="K4" s="635"/>
      <c r="L4" s="635"/>
      <c r="M4" s="635"/>
      <c r="N4" s="635"/>
      <c r="O4" s="635"/>
      <c r="P4" s="22"/>
      <c r="Q4" s="22"/>
      <c r="R4" s="22"/>
      <c r="S4" s="22"/>
      <c r="T4" s="22"/>
      <c r="U4" s="22"/>
      <c r="V4" s="22"/>
      <c r="W4" s="22"/>
      <c r="X4" s="22"/>
      <c r="Y4" s="22"/>
      <c r="Z4" s="22"/>
      <c r="AA4" s="22"/>
    </row>
    <row r="5" spans="1:27" ht="15" customHeight="1" x14ac:dyDescent="0.2">
      <c r="A5" s="144" t="s">
        <v>48</v>
      </c>
      <c r="B5" s="458" t="s">
        <v>308</v>
      </c>
      <c r="C5" s="458"/>
      <c r="D5" s="458"/>
      <c r="E5" s="458"/>
      <c r="F5" s="458"/>
      <c r="G5" s="458"/>
      <c r="H5" s="458"/>
      <c r="I5" s="458"/>
      <c r="J5" s="458"/>
      <c r="K5" s="458"/>
      <c r="L5" s="458"/>
      <c r="M5" s="458"/>
      <c r="N5" s="458"/>
      <c r="O5" s="458"/>
      <c r="P5" s="22"/>
      <c r="Q5" s="22"/>
      <c r="R5" s="22"/>
      <c r="S5" s="22"/>
      <c r="T5" s="22"/>
      <c r="U5" s="22"/>
      <c r="V5" s="22"/>
      <c r="W5" s="22"/>
      <c r="X5" s="22"/>
      <c r="Y5" s="22"/>
      <c r="Z5" s="22"/>
      <c r="AA5" s="22"/>
    </row>
    <row r="6" spans="1:27" s="37" customFormat="1" ht="30" customHeight="1" x14ac:dyDescent="0.2">
      <c r="A6" s="633" t="str">
        <f>Working!A114</f>
        <v>Sprinkler</v>
      </c>
      <c r="B6" s="633"/>
      <c r="C6" s="633"/>
      <c r="D6" s="633"/>
      <c r="E6" s="633"/>
      <c r="F6" s="633"/>
      <c r="G6" s="633"/>
      <c r="H6" s="633"/>
      <c r="I6" s="633"/>
      <c r="J6" s="633"/>
      <c r="K6" s="633"/>
      <c r="L6" s="633"/>
      <c r="M6" s="633"/>
      <c r="N6" s="633"/>
      <c r="O6" s="633"/>
      <c r="P6" s="36"/>
      <c r="Q6" s="36"/>
      <c r="R6" s="36"/>
      <c r="S6" s="36"/>
      <c r="T6" s="36"/>
      <c r="U6" s="36"/>
      <c r="V6" s="36"/>
      <c r="W6" s="36"/>
      <c r="X6" s="36"/>
      <c r="Y6" s="36"/>
      <c r="Z6" s="36"/>
      <c r="AA6" s="36"/>
    </row>
    <row r="7" spans="1:27" ht="9.6" customHeight="1" x14ac:dyDescent="0.2">
      <c r="A7" s="418"/>
      <c r="B7" s="418"/>
      <c r="C7" s="418"/>
      <c r="D7" s="418"/>
      <c r="E7" s="418"/>
      <c r="F7" s="418"/>
      <c r="G7" s="418"/>
      <c r="H7" s="418"/>
      <c r="I7" s="418"/>
      <c r="J7" s="418"/>
      <c r="K7" s="418"/>
      <c r="L7" s="418"/>
      <c r="M7" s="418"/>
      <c r="N7" s="418"/>
      <c r="O7" s="418"/>
      <c r="P7" s="22"/>
      <c r="Q7" s="22"/>
      <c r="R7" s="22"/>
      <c r="S7" s="22"/>
      <c r="T7" s="22"/>
      <c r="U7" s="22"/>
      <c r="V7" s="22"/>
      <c r="W7" s="22"/>
      <c r="X7" s="22"/>
      <c r="Y7" s="22"/>
      <c r="Z7" s="22"/>
      <c r="AA7" s="22"/>
    </row>
    <row r="8" spans="1:27" ht="15" customHeight="1" x14ac:dyDescent="0.2">
      <c r="A8" s="377" t="s">
        <v>27</v>
      </c>
      <c r="B8" s="378"/>
      <c r="C8" s="378"/>
      <c r="D8" s="378"/>
      <c r="E8" s="378"/>
      <c r="F8" s="378"/>
      <c r="G8" s="378"/>
      <c r="H8" s="378"/>
      <c r="I8" s="378"/>
      <c r="J8" s="379"/>
      <c r="K8" s="112" t="s">
        <v>26</v>
      </c>
      <c r="L8" s="113" t="s">
        <v>9</v>
      </c>
      <c r="M8" s="113" t="s">
        <v>25</v>
      </c>
      <c r="N8" s="113" t="s">
        <v>24</v>
      </c>
      <c r="O8" s="113" t="s">
        <v>23</v>
      </c>
      <c r="P8" s="22"/>
      <c r="Q8" s="22"/>
      <c r="R8" s="22"/>
      <c r="S8" s="22"/>
      <c r="T8" s="22"/>
      <c r="U8" s="22"/>
      <c r="V8" s="22"/>
      <c r="W8" s="22"/>
      <c r="X8" s="22"/>
      <c r="Y8" s="22"/>
      <c r="Z8" s="22"/>
      <c r="AA8" s="22"/>
    </row>
    <row r="9" spans="1:27" ht="45" customHeight="1" x14ac:dyDescent="0.2">
      <c r="A9" s="145" t="s">
        <v>49</v>
      </c>
      <c r="B9" s="380" t="s">
        <v>330</v>
      </c>
      <c r="C9" s="388"/>
      <c r="D9" s="388"/>
      <c r="E9" s="388"/>
      <c r="F9" s="388"/>
      <c r="G9" s="388"/>
      <c r="H9" s="388"/>
      <c r="I9" s="388"/>
      <c r="J9" s="389"/>
      <c r="K9" s="114">
        <v>15</v>
      </c>
      <c r="L9" s="114">
        <f>Working!L117</f>
        <v>15</v>
      </c>
      <c r="M9" s="114">
        <f>Working!M117</f>
        <v>0</v>
      </c>
      <c r="N9" s="114">
        <f>Working!N117</f>
        <v>0</v>
      </c>
      <c r="O9" s="114" t="s">
        <v>30</v>
      </c>
      <c r="P9" s="22"/>
      <c r="Q9" s="22"/>
      <c r="R9" s="22"/>
      <c r="S9" s="22"/>
      <c r="T9" s="22"/>
      <c r="U9" s="22"/>
      <c r="V9" s="22"/>
      <c r="W9" s="22"/>
      <c r="X9" s="22"/>
      <c r="Y9" s="22"/>
      <c r="Z9" s="22"/>
      <c r="AA9" s="22"/>
    </row>
    <row r="10" spans="1:27" s="37" customFormat="1" ht="30" customHeight="1" x14ac:dyDescent="0.2">
      <c r="A10" s="118"/>
      <c r="B10" s="582" t="str">
        <f>Working!B118</f>
        <v>Water tests were conducted by IAS Envirochem on 6/9/2020, 7/6/2020and 9/10/20. Results on file show that water is potable.</v>
      </c>
      <c r="C10" s="594"/>
      <c r="D10" s="594"/>
      <c r="E10" s="594"/>
      <c r="F10" s="594"/>
      <c r="G10" s="594"/>
      <c r="H10" s="594"/>
      <c r="I10" s="594"/>
      <c r="J10" s="594"/>
      <c r="K10" s="594"/>
      <c r="L10" s="594"/>
      <c r="M10" s="594"/>
      <c r="N10" s="594"/>
      <c r="O10" s="595"/>
      <c r="P10" s="36"/>
      <c r="Q10" s="36"/>
      <c r="R10" s="36"/>
      <c r="S10" s="36"/>
      <c r="T10" s="36"/>
      <c r="U10" s="36"/>
      <c r="V10" s="36"/>
      <c r="W10" s="36"/>
      <c r="X10" s="36"/>
      <c r="Y10" s="36"/>
      <c r="Z10" s="36"/>
      <c r="AA10" s="36"/>
    </row>
    <row r="11" spans="1:27" ht="45" customHeight="1" x14ac:dyDescent="0.2">
      <c r="A11" s="145" t="s">
        <v>50</v>
      </c>
      <c r="B11" s="380" t="s">
        <v>323</v>
      </c>
      <c r="C11" s="388"/>
      <c r="D11" s="388"/>
      <c r="E11" s="388"/>
      <c r="F11" s="388"/>
      <c r="G11" s="388"/>
      <c r="H11" s="388"/>
      <c r="I11" s="388"/>
      <c r="J11" s="389"/>
      <c r="K11" s="114">
        <v>15</v>
      </c>
      <c r="L11" s="114">
        <f>Working!L119</f>
        <v>15</v>
      </c>
      <c r="M11" s="114">
        <f>Working!M119</f>
        <v>0</v>
      </c>
      <c r="N11" s="114">
        <f>Working!N119</f>
        <v>0</v>
      </c>
      <c r="O11" s="114" t="s">
        <v>30</v>
      </c>
      <c r="P11" s="22"/>
      <c r="Q11" s="22"/>
      <c r="R11" s="22"/>
      <c r="S11" s="22"/>
      <c r="T11" s="22"/>
      <c r="U11" s="22"/>
      <c r="V11" s="22"/>
      <c r="W11" s="22"/>
      <c r="X11" s="22"/>
      <c r="Y11" s="22"/>
      <c r="Z11" s="22"/>
      <c r="AA11" s="22"/>
    </row>
    <row r="12" spans="1:27" s="37" customFormat="1" ht="30" customHeight="1" x14ac:dyDescent="0.2">
      <c r="A12" s="118"/>
      <c r="B12" s="582">
        <f>Working!B120</f>
        <v>0</v>
      </c>
      <c r="C12" s="594"/>
      <c r="D12" s="594"/>
      <c r="E12" s="594"/>
      <c r="F12" s="594"/>
      <c r="G12" s="594"/>
      <c r="H12" s="594"/>
      <c r="I12" s="594"/>
      <c r="J12" s="594"/>
      <c r="K12" s="594"/>
      <c r="L12" s="594"/>
      <c r="M12" s="594"/>
      <c r="N12" s="594"/>
      <c r="O12" s="595"/>
      <c r="P12" s="36"/>
      <c r="Q12" s="36"/>
      <c r="R12" s="36"/>
      <c r="S12" s="36"/>
      <c r="T12" s="36"/>
      <c r="U12" s="36"/>
      <c r="V12" s="36"/>
      <c r="W12" s="36"/>
      <c r="X12" s="36"/>
      <c r="Y12" s="36"/>
      <c r="Z12" s="36"/>
      <c r="AA12" s="36"/>
    </row>
    <row r="13" spans="1:27" ht="45" customHeight="1" x14ac:dyDescent="0.2">
      <c r="A13" s="145" t="s">
        <v>51</v>
      </c>
      <c r="B13" s="380" t="s">
        <v>324</v>
      </c>
      <c r="C13" s="388"/>
      <c r="D13" s="388"/>
      <c r="E13" s="388"/>
      <c r="F13" s="388"/>
      <c r="G13" s="388"/>
      <c r="H13" s="388"/>
      <c r="I13" s="388"/>
      <c r="J13" s="389"/>
      <c r="K13" s="114">
        <v>15</v>
      </c>
      <c r="L13" s="114">
        <f>Working!L121</f>
        <v>0</v>
      </c>
      <c r="M13" s="114">
        <f>Working!M121</f>
        <v>0</v>
      </c>
      <c r="N13" s="114">
        <f>Working!N121</f>
        <v>15</v>
      </c>
      <c r="O13" s="146"/>
      <c r="P13" s="22"/>
      <c r="Q13" s="22"/>
      <c r="R13" s="22"/>
      <c r="S13" s="22"/>
      <c r="T13" s="22"/>
      <c r="U13" s="22"/>
      <c r="V13" s="22"/>
      <c r="W13" s="22"/>
      <c r="X13" s="22"/>
      <c r="Y13" s="22"/>
      <c r="Z13" s="22"/>
      <c r="AA13" s="22"/>
    </row>
    <row r="14" spans="1:27" s="37" customFormat="1" ht="30" customHeight="1" x14ac:dyDescent="0.2">
      <c r="A14" s="118"/>
      <c r="B14" s="582" t="str">
        <f>Working!B122</f>
        <v>N/A; Water tests on file are within acceptable levels for this commodity. No visual risks to the irrigation water supply were observed.</v>
      </c>
      <c r="C14" s="594"/>
      <c r="D14" s="594"/>
      <c r="E14" s="594"/>
      <c r="F14" s="594"/>
      <c r="G14" s="594"/>
      <c r="H14" s="594"/>
      <c r="I14" s="594"/>
      <c r="J14" s="594"/>
      <c r="K14" s="594"/>
      <c r="L14" s="594"/>
      <c r="M14" s="594"/>
      <c r="N14" s="594"/>
      <c r="O14" s="595"/>
      <c r="P14" s="36"/>
      <c r="Q14" s="36"/>
      <c r="R14" s="36"/>
      <c r="S14" s="36"/>
      <c r="T14" s="36"/>
      <c r="U14" s="36"/>
      <c r="V14" s="36"/>
      <c r="W14" s="36"/>
      <c r="X14" s="36"/>
      <c r="Y14" s="36"/>
      <c r="Z14" s="36"/>
      <c r="AA14" s="36"/>
    </row>
    <row r="15" spans="1:27" ht="30" customHeight="1" x14ac:dyDescent="0.2">
      <c r="A15" s="459" t="s">
        <v>52</v>
      </c>
      <c r="B15" s="459"/>
      <c r="C15" s="459"/>
      <c r="D15" s="459"/>
      <c r="E15" s="459"/>
      <c r="F15" s="459"/>
      <c r="G15" s="459"/>
      <c r="H15" s="459"/>
      <c r="I15" s="459"/>
      <c r="J15" s="459"/>
      <c r="K15" s="459"/>
      <c r="L15" s="459"/>
      <c r="M15" s="459"/>
      <c r="N15" s="459"/>
      <c r="O15" s="459"/>
      <c r="P15" s="22"/>
      <c r="Q15" s="22"/>
      <c r="R15" s="22"/>
      <c r="S15" s="22"/>
      <c r="T15" s="22"/>
      <c r="U15" s="22"/>
      <c r="V15" s="22"/>
      <c r="W15" s="22"/>
      <c r="X15" s="22"/>
      <c r="Y15" s="22"/>
      <c r="Z15" s="22"/>
      <c r="AA15" s="22"/>
    </row>
    <row r="16" spans="1:27" ht="15" customHeight="1" x14ac:dyDescent="0.2">
      <c r="A16" s="377" t="s">
        <v>27</v>
      </c>
      <c r="B16" s="378"/>
      <c r="C16" s="378"/>
      <c r="D16" s="378"/>
      <c r="E16" s="378"/>
      <c r="F16" s="378"/>
      <c r="G16" s="378"/>
      <c r="H16" s="378"/>
      <c r="I16" s="378"/>
      <c r="J16" s="379"/>
      <c r="K16" s="112" t="s">
        <v>26</v>
      </c>
      <c r="L16" s="113" t="s">
        <v>9</v>
      </c>
      <c r="M16" s="113" t="s">
        <v>25</v>
      </c>
      <c r="N16" s="113" t="s">
        <v>24</v>
      </c>
      <c r="O16" s="113" t="s">
        <v>23</v>
      </c>
      <c r="P16" s="22"/>
      <c r="Q16" s="22"/>
      <c r="R16" s="22"/>
      <c r="S16" s="22"/>
      <c r="T16" s="22"/>
      <c r="U16" s="22"/>
      <c r="V16" s="22"/>
      <c r="W16" s="22"/>
      <c r="X16" s="22"/>
      <c r="Y16" s="22"/>
      <c r="Z16" s="22"/>
      <c r="AA16" s="22"/>
    </row>
    <row r="17" spans="1:27" ht="45" customHeight="1" x14ac:dyDescent="0.2">
      <c r="A17" s="145" t="s">
        <v>53</v>
      </c>
      <c r="B17" s="380" t="s">
        <v>325</v>
      </c>
      <c r="C17" s="388"/>
      <c r="D17" s="388"/>
      <c r="E17" s="388"/>
      <c r="F17" s="388"/>
      <c r="G17" s="388"/>
      <c r="H17" s="388"/>
      <c r="I17" s="388"/>
      <c r="J17" s="389"/>
      <c r="K17" s="147">
        <v>15</v>
      </c>
      <c r="L17" s="114">
        <f>Working!L125</f>
        <v>15</v>
      </c>
      <c r="M17" s="114">
        <f>Working!M125</f>
        <v>0</v>
      </c>
      <c r="N17" s="114">
        <f>Working!N125</f>
        <v>0</v>
      </c>
      <c r="O17" s="114"/>
      <c r="P17" s="22"/>
      <c r="Q17" s="22"/>
      <c r="R17" s="22"/>
      <c r="S17" s="22"/>
      <c r="T17" s="22"/>
      <c r="U17" s="22"/>
      <c r="V17" s="22"/>
      <c r="W17" s="22"/>
      <c r="X17" s="22"/>
      <c r="Y17" s="22"/>
      <c r="Z17" s="22"/>
      <c r="AA17" s="22"/>
    </row>
    <row r="18" spans="1:27" s="37" customFormat="1" ht="30" customHeight="1" x14ac:dyDescent="0.2">
      <c r="A18" s="118"/>
      <c r="B18" s="582">
        <f>Working!B126</f>
        <v>0</v>
      </c>
      <c r="C18" s="594"/>
      <c r="D18" s="594"/>
      <c r="E18" s="594"/>
      <c r="F18" s="594"/>
      <c r="G18" s="594"/>
      <c r="H18" s="594"/>
      <c r="I18" s="594"/>
      <c r="J18" s="594"/>
      <c r="K18" s="594"/>
      <c r="L18" s="594"/>
      <c r="M18" s="594"/>
      <c r="N18" s="594"/>
      <c r="O18" s="595"/>
      <c r="P18" s="36"/>
      <c r="Q18" s="36"/>
      <c r="R18" s="36"/>
      <c r="S18" s="36"/>
      <c r="T18" s="36"/>
      <c r="U18" s="36"/>
      <c r="V18" s="36"/>
      <c r="W18" s="36"/>
      <c r="X18" s="36"/>
      <c r="Y18" s="36"/>
      <c r="Z18" s="36"/>
      <c r="AA18" s="36"/>
    </row>
    <row r="19" spans="1:27" ht="30" customHeight="1" x14ac:dyDescent="0.2">
      <c r="A19" s="145" t="s">
        <v>54</v>
      </c>
      <c r="B19" s="380" t="s">
        <v>328</v>
      </c>
      <c r="C19" s="388"/>
      <c r="D19" s="388"/>
      <c r="E19" s="388"/>
      <c r="F19" s="388"/>
      <c r="G19" s="388"/>
      <c r="H19" s="388"/>
      <c r="I19" s="388"/>
      <c r="J19" s="389"/>
      <c r="K19" s="114">
        <v>10</v>
      </c>
      <c r="L19" s="114">
        <f>Working!L127</f>
        <v>10</v>
      </c>
      <c r="M19" s="114">
        <f>Working!M127</f>
        <v>0</v>
      </c>
      <c r="N19" s="114">
        <f>Working!N127</f>
        <v>0</v>
      </c>
      <c r="O19" s="114"/>
      <c r="P19" s="22"/>
      <c r="Q19" s="22"/>
      <c r="R19" s="22"/>
      <c r="S19" s="22"/>
      <c r="T19" s="22"/>
      <c r="U19" s="22"/>
      <c r="V19" s="22"/>
      <c r="W19" s="22"/>
      <c r="X19" s="22"/>
      <c r="Y19" s="22"/>
      <c r="Z19" s="22"/>
      <c r="AA19" s="22"/>
    </row>
    <row r="20" spans="1:27" s="37" customFormat="1" ht="30" customHeight="1" x14ac:dyDescent="0.2">
      <c r="A20" s="118"/>
      <c r="B20" s="582">
        <f>Working!B128</f>
        <v>0</v>
      </c>
      <c r="C20" s="594"/>
      <c r="D20" s="594"/>
      <c r="E20" s="594"/>
      <c r="F20" s="594"/>
      <c r="G20" s="594"/>
      <c r="H20" s="594"/>
      <c r="I20" s="594"/>
      <c r="J20" s="594"/>
      <c r="K20" s="594"/>
      <c r="L20" s="594"/>
      <c r="M20" s="594"/>
      <c r="N20" s="594"/>
      <c r="O20" s="595"/>
      <c r="P20" s="36"/>
      <c r="Q20" s="36"/>
      <c r="R20" s="36"/>
      <c r="S20" s="36"/>
      <c r="T20" s="36"/>
      <c r="U20" s="36"/>
      <c r="V20" s="36"/>
      <c r="W20" s="36"/>
      <c r="X20" s="36"/>
      <c r="Y20" s="36"/>
      <c r="Z20" s="36"/>
      <c r="AA20" s="36"/>
    </row>
    <row r="21" spans="1:27" ht="30" customHeight="1" x14ac:dyDescent="0.2">
      <c r="A21" s="459" t="s">
        <v>55</v>
      </c>
      <c r="B21" s="459"/>
      <c r="C21" s="459"/>
      <c r="D21" s="459"/>
      <c r="E21" s="459"/>
      <c r="F21" s="460"/>
      <c r="G21" s="459"/>
      <c r="H21" s="459"/>
      <c r="I21" s="459"/>
      <c r="J21" s="459"/>
      <c r="K21" s="459"/>
      <c r="L21" s="459"/>
      <c r="M21" s="459"/>
      <c r="N21" s="459"/>
      <c r="O21" s="459"/>
      <c r="P21" s="22"/>
      <c r="Q21" s="22"/>
      <c r="R21" s="22"/>
      <c r="S21" s="22"/>
      <c r="T21" s="22"/>
      <c r="U21" s="22"/>
      <c r="V21" s="22"/>
      <c r="W21" s="22"/>
      <c r="X21" s="22"/>
      <c r="Y21" s="22"/>
      <c r="Z21" s="22"/>
      <c r="AA21" s="22"/>
    </row>
    <row r="22" spans="1:27" ht="15" customHeight="1" x14ac:dyDescent="0.2">
      <c r="A22" s="377" t="s">
        <v>27</v>
      </c>
      <c r="B22" s="378"/>
      <c r="C22" s="378"/>
      <c r="D22" s="378"/>
      <c r="E22" s="378"/>
      <c r="F22" s="378"/>
      <c r="G22" s="378"/>
      <c r="H22" s="378"/>
      <c r="I22" s="378"/>
      <c r="J22" s="379"/>
      <c r="K22" s="112" t="s">
        <v>26</v>
      </c>
      <c r="L22" s="113" t="s">
        <v>9</v>
      </c>
      <c r="M22" s="113" t="s">
        <v>25</v>
      </c>
      <c r="N22" s="113" t="s">
        <v>24</v>
      </c>
      <c r="O22" s="113" t="s">
        <v>23</v>
      </c>
      <c r="P22" s="22"/>
      <c r="Q22" s="22"/>
      <c r="R22" s="22"/>
      <c r="S22" s="22"/>
      <c r="T22" s="22"/>
      <c r="U22" s="22"/>
      <c r="V22" s="22"/>
      <c r="W22" s="22"/>
      <c r="X22" s="22"/>
      <c r="Y22" s="22"/>
      <c r="Z22" s="22"/>
      <c r="AA22" s="22"/>
    </row>
    <row r="23" spans="1:27" ht="45" customHeight="1" x14ac:dyDescent="0.2">
      <c r="A23" s="148" t="s">
        <v>56</v>
      </c>
      <c r="B23" s="380" t="s">
        <v>326</v>
      </c>
      <c r="C23" s="388"/>
      <c r="D23" s="388"/>
      <c r="E23" s="388"/>
      <c r="F23" s="388"/>
      <c r="G23" s="388"/>
      <c r="H23" s="388"/>
      <c r="I23" s="388"/>
      <c r="J23" s="389"/>
      <c r="K23" s="130">
        <v>15</v>
      </c>
      <c r="L23" s="114">
        <f>Working!L131</f>
        <v>15</v>
      </c>
      <c r="M23" s="114">
        <f>Working!M131</f>
        <v>0</v>
      </c>
      <c r="N23" s="139"/>
      <c r="O23" s="114"/>
      <c r="P23" s="22"/>
      <c r="Q23" s="22"/>
      <c r="R23" s="22"/>
      <c r="S23" s="22"/>
      <c r="T23" s="22"/>
      <c r="U23" s="22"/>
      <c r="V23" s="22"/>
      <c r="W23" s="22"/>
      <c r="X23" s="22"/>
      <c r="Y23" s="22"/>
      <c r="Z23" s="22"/>
      <c r="AA23" s="22"/>
    </row>
    <row r="24" spans="1:27" s="37" customFormat="1" ht="30" customHeight="1" x14ac:dyDescent="0.2">
      <c r="A24" s="118"/>
      <c r="B24" s="582">
        <f>Working!B132</f>
        <v>0</v>
      </c>
      <c r="C24" s="594"/>
      <c r="D24" s="594"/>
      <c r="E24" s="594"/>
      <c r="F24" s="594"/>
      <c r="G24" s="594"/>
      <c r="H24" s="594"/>
      <c r="I24" s="594"/>
      <c r="J24" s="594"/>
      <c r="K24" s="594"/>
      <c r="L24" s="594"/>
      <c r="M24" s="594"/>
      <c r="N24" s="594"/>
      <c r="O24" s="595"/>
      <c r="P24" s="36"/>
      <c r="Q24" s="36"/>
      <c r="R24" s="36"/>
      <c r="S24" s="36"/>
      <c r="T24" s="36"/>
      <c r="U24" s="36"/>
      <c r="V24" s="36"/>
      <c r="W24" s="36"/>
      <c r="X24" s="36"/>
      <c r="Y24" s="36"/>
      <c r="Z24" s="36"/>
      <c r="AA24" s="36"/>
    </row>
    <row r="25" spans="1:27" s="37" customFormat="1" ht="45" customHeight="1" x14ac:dyDescent="0.2">
      <c r="A25" s="149"/>
      <c r="B25" s="150"/>
      <c r="C25" s="205"/>
      <c r="D25" s="205"/>
      <c r="E25" s="205"/>
      <c r="F25" s="205"/>
      <c r="G25" s="205"/>
      <c r="H25" s="205"/>
      <c r="I25" s="205"/>
      <c r="J25" s="205"/>
      <c r="K25" s="205"/>
      <c r="L25" s="205"/>
      <c r="M25" s="205"/>
      <c r="N25" s="205"/>
      <c r="O25" s="205"/>
      <c r="P25" s="36"/>
      <c r="Q25" s="36"/>
      <c r="R25" s="36"/>
      <c r="S25" s="36"/>
      <c r="T25" s="36"/>
      <c r="U25" s="36"/>
      <c r="V25" s="36"/>
      <c r="W25" s="36"/>
      <c r="X25" s="36"/>
      <c r="Y25" s="36"/>
      <c r="Z25" s="36"/>
      <c r="AA25" s="36"/>
    </row>
    <row r="26" spans="1:27" s="37" customFormat="1" ht="15" customHeight="1" x14ac:dyDescent="0.2">
      <c r="A26" s="464" t="s">
        <v>27</v>
      </c>
      <c r="B26" s="464"/>
      <c r="C26" s="464"/>
      <c r="D26" s="464"/>
      <c r="E26" s="464"/>
      <c r="F26" s="464"/>
      <c r="G26" s="464"/>
      <c r="H26" s="464"/>
      <c r="I26" s="464"/>
      <c r="J26" s="464"/>
      <c r="K26" s="112" t="s">
        <v>26</v>
      </c>
      <c r="L26" s="113" t="s">
        <v>9</v>
      </c>
      <c r="M26" s="113" t="s">
        <v>25</v>
      </c>
      <c r="N26" s="113" t="s">
        <v>24</v>
      </c>
      <c r="O26" s="113" t="s">
        <v>23</v>
      </c>
      <c r="P26" s="36"/>
      <c r="Q26" s="36"/>
      <c r="R26" s="36"/>
      <c r="S26" s="36"/>
      <c r="T26" s="36"/>
      <c r="U26" s="36"/>
      <c r="V26" s="36"/>
      <c r="W26" s="36"/>
      <c r="X26" s="36"/>
      <c r="Y26" s="36"/>
      <c r="Z26" s="36"/>
      <c r="AA26" s="36"/>
    </row>
    <row r="27" spans="1:27" ht="60" customHeight="1" x14ac:dyDescent="0.2">
      <c r="A27" s="145" t="s">
        <v>57</v>
      </c>
      <c r="B27" s="380" t="s">
        <v>327</v>
      </c>
      <c r="C27" s="388"/>
      <c r="D27" s="388"/>
      <c r="E27" s="388"/>
      <c r="F27" s="388"/>
      <c r="G27" s="388"/>
      <c r="H27" s="388"/>
      <c r="I27" s="388"/>
      <c r="J27" s="389"/>
      <c r="K27" s="114">
        <v>10</v>
      </c>
      <c r="L27" s="114">
        <f>Working!L135</f>
        <v>0</v>
      </c>
      <c r="M27" s="114">
        <f>Working!M135</f>
        <v>0</v>
      </c>
      <c r="N27" s="114">
        <f>Working!N135</f>
        <v>10</v>
      </c>
      <c r="O27" s="114"/>
      <c r="P27" s="22"/>
      <c r="Q27" s="22"/>
      <c r="R27" s="83"/>
      <c r="S27" s="22"/>
      <c r="T27" s="22"/>
      <c r="U27" s="22"/>
      <c r="V27" s="22"/>
      <c r="W27" s="22"/>
      <c r="X27" s="22"/>
      <c r="Y27" s="22"/>
      <c r="Z27" s="22"/>
      <c r="AA27" s="22"/>
    </row>
    <row r="28" spans="1:27" s="37" customFormat="1" ht="30" customHeight="1" x14ac:dyDescent="0.2">
      <c r="A28" s="118"/>
      <c r="B28" s="582" t="str">
        <f>Working!B136</f>
        <v>N/A; Observed no manure lagoons or stored manure near or adjacent to crop production areas.</v>
      </c>
      <c r="C28" s="594"/>
      <c r="D28" s="594"/>
      <c r="E28" s="594"/>
      <c r="F28" s="594"/>
      <c r="G28" s="594"/>
      <c r="H28" s="594"/>
      <c r="I28" s="594"/>
      <c r="J28" s="594"/>
      <c r="K28" s="594"/>
      <c r="L28" s="594"/>
      <c r="M28" s="594"/>
      <c r="N28" s="594"/>
      <c r="O28" s="595"/>
      <c r="P28" s="36"/>
      <c r="Q28" s="36"/>
      <c r="R28" s="36"/>
      <c r="S28" s="36"/>
      <c r="T28" s="36"/>
      <c r="U28" s="36"/>
      <c r="V28" s="36"/>
      <c r="W28" s="36"/>
      <c r="X28" s="36"/>
      <c r="Y28" s="36"/>
      <c r="Z28" s="36"/>
      <c r="AA28" s="36"/>
    </row>
    <row r="29" spans="1:27" ht="30" customHeight="1" x14ac:dyDescent="0.2">
      <c r="A29" s="145" t="s">
        <v>58</v>
      </c>
      <c r="B29" s="380" t="s">
        <v>376</v>
      </c>
      <c r="C29" s="388"/>
      <c r="D29" s="388"/>
      <c r="E29" s="388"/>
      <c r="F29" s="388"/>
      <c r="G29" s="388"/>
      <c r="H29" s="388"/>
      <c r="I29" s="388"/>
      <c r="J29" s="389"/>
      <c r="K29" s="114">
        <v>10</v>
      </c>
      <c r="L29" s="114">
        <f>Working!L138</f>
        <v>0</v>
      </c>
      <c r="M29" s="114">
        <f>Working!M138</f>
        <v>0</v>
      </c>
      <c r="N29" s="114">
        <f>Working!N138</f>
        <v>10</v>
      </c>
      <c r="O29" s="114"/>
      <c r="P29" s="20"/>
      <c r="Q29" s="20"/>
      <c r="R29" s="20"/>
      <c r="S29" s="20"/>
      <c r="T29" s="20"/>
      <c r="U29" s="20"/>
      <c r="V29" s="20"/>
      <c r="W29" s="20"/>
      <c r="X29" s="20"/>
      <c r="Y29" s="20"/>
      <c r="Z29" s="20"/>
    </row>
    <row r="30" spans="1:27" s="37" customFormat="1" ht="30" customHeight="1" x14ac:dyDescent="0.2">
      <c r="A30" s="118"/>
      <c r="B30" s="582" t="str">
        <f>Working!B139</f>
        <v>N/A; Observed no manure lagoons or stored manure near or adjacent to crop production areas.</v>
      </c>
      <c r="C30" s="594"/>
      <c r="D30" s="594"/>
      <c r="E30" s="594"/>
      <c r="F30" s="594"/>
      <c r="G30" s="594"/>
      <c r="H30" s="594"/>
      <c r="I30" s="594"/>
      <c r="J30" s="594"/>
      <c r="K30" s="594"/>
      <c r="L30" s="594"/>
      <c r="M30" s="594"/>
      <c r="N30" s="594"/>
      <c r="O30" s="595"/>
    </row>
    <row r="31" spans="1:27" s="44" customFormat="1" ht="30" customHeight="1" x14ac:dyDescent="0.2">
      <c r="A31" s="152" t="s">
        <v>59</v>
      </c>
      <c r="B31" s="380" t="s">
        <v>377</v>
      </c>
      <c r="C31" s="388"/>
      <c r="D31" s="388"/>
      <c r="E31" s="388"/>
      <c r="F31" s="388"/>
      <c r="G31" s="388"/>
      <c r="H31" s="388"/>
      <c r="I31" s="388"/>
      <c r="J31" s="389"/>
      <c r="K31" s="153">
        <v>10</v>
      </c>
      <c r="L31" s="114">
        <f>Working!L140</f>
        <v>10</v>
      </c>
      <c r="M31" s="114">
        <f>Working!M140</f>
        <v>0</v>
      </c>
      <c r="N31" s="114">
        <f>Working!N140</f>
        <v>0</v>
      </c>
      <c r="O31" s="153"/>
    </row>
    <row r="32" spans="1:27" s="44" customFormat="1" ht="30" customHeight="1" x14ac:dyDescent="0.2">
      <c r="A32" s="118"/>
      <c r="B32" s="582">
        <f>Working!B141</f>
        <v>0</v>
      </c>
      <c r="C32" s="594"/>
      <c r="D32" s="594"/>
      <c r="E32" s="594"/>
      <c r="F32" s="594"/>
      <c r="G32" s="594"/>
      <c r="H32" s="594"/>
      <c r="I32" s="594"/>
      <c r="J32" s="594"/>
      <c r="K32" s="594"/>
      <c r="L32" s="594"/>
      <c r="M32" s="594"/>
      <c r="N32" s="594"/>
      <c r="O32" s="595"/>
    </row>
    <row r="33" spans="1:26" ht="30" customHeight="1" x14ac:dyDescent="0.2">
      <c r="A33" s="145" t="s">
        <v>60</v>
      </c>
      <c r="B33" s="380" t="s">
        <v>378</v>
      </c>
      <c r="C33" s="388"/>
      <c r="D33" s="388"/>
      <c r="E33" s="388"/>
      <c r="F33" s="388"/>
      <c r="G33" s="388"/>
      <c r="H33" s="388"/>
      <c r="I33" s="388"/>
      <c r="J33" s="389"/>
      <c r="K33" s="114">
        <v>5</v>
      </c>
      <c r="L33" s="114">
        <f>Working!L142</f>
        <v>5</v>
      </c>
      <c r="M33" s="114">
        <f>Working!M142</f>
        <v>0</v>
      </c>
      <c r="N33" s="114">
        <f>Working!N142</f>
        <v>0</v>
      </c>
      <c r="O33" s="114" t="s">
        <v>264</v>
      </c>
      <c r="P33" s="20"/>
      <c r="Q33" s="20"/>
      <c r="R33" s="20"/>
      <c r="S33" s="20"/>
      <c r="T33" s="20"/>
      <c r="U33" s="20"/>
      <c r="V33" s="20"/>
      <c r="W33" s="20"/>
      <c r="X33" s="20"/>
      <c r="Y33" s="20"/>
      <c r="Z33" s="20"/>
    </row>
    <row r="34" spans="1:26" s="37" customFormat="1" ht="30" customHeight="1" x14ac:dyDescent="0.2">
      <c r="A34" s="118"/>
      <c r="B34" s="582">
        <f>Working!B143</f>
        <v>0</v>
      </c>
      <c r="C34" s="594"/>
      <c r="D34" s="594"/>
      <c r="E34" s="594"/>
      <c r="F34" s="594"/>
      <c r="G34" s="594"/>
      <c r="H34" s="594"/>
      <c r="I34" s="594"/>
      <c r="J34" s="594"/>
      <c r="K34" s="594"/>
      <c r="L34" s="594"/>
      <c r="M34" s="594"/>
      <c r="N34" s="594"/>
      <c r="O34" s="595"/>
    </row>
    <row r="35" spans="1:26" ht="45" customHeight="1" x14ac:dyDescent="0.2">
      <c r="A35" s="145" t="s">
        <v>61</v>
      </c>
      <c r="B35" s="380" t="s">
        <v>379</v>
      </c>
      <c r="C35" s="388"/>
      <c r="D35" s="388"/>
      <c r="E35" s="388"/>
      <c r="F35" s="388"/>
      <c r="G35" s="388"/>
      <c r="H35" s="388"/>
      <c r="I35" s="388"/>
      <c r="J35" s="389"/>
      <c r="K35" s="114">
        <v>5</v>
      </c>
      <c r="L35" s="114">
        <f>Working!L144</f>
        <v>5</v>
      </c>
      <c r="M35" s="114">
        <f>Working!M144</f>
        <v>0</v>
      </c>
      <c r="N35" s="114">
        <f>Working!N144</f>
        <v>0</v>
      </c>
      <c r="O35" s="114" t="s">
        <v>264</v>
      </c>
      <c r="P35" s="20"/>
      <c r="Q35" s="20"/>
      <c r="R35" s="20"/>
      <c r="S35" s="20"/>
      <c r="T35" s="20"/>
      <c r="U35" s="20"/>
      <c r="V35" s="20"/>
      <c r="W35" s="20"/>
      <c r="X35" s="20"/>
      <c r="Y35" s="20"/>
      <c r="Z35" s="20"/>
    </row>
    <row r="36" spans="1:26" s="37" customFormat="1" ht="30" customHeight="1" x14ac:dyDescent="0.2">
      <c r="A36" s="118"/>
      <c r="B36" s="582">
        <f>Working!B145</f>
        <v>0</v>
      </c>
      <c r="C36" s="594"/>
      <c r="D36" s="594"/>
      <c r="E36" s="594"/>
      <c r="F36" s="594"/>
      <c r="G36" s="594"/>
      <c r="H36" s="594"/>
      <c r="I36" s="594"/>
      <c r="J36" s="594"/>
      <c r="K36" s="594"/>
      <c r="L36" s="594"/>
      <c r="M36" s="594"/>
      <c r="N36" s="594"/>
      <c r="O36" s="595"/>
    </row>
    <row r="37" spans="1:26" ht="30" customHeight="1" x14ac:dyDescent="0.2">
      <c r="A37" s="473" t="s">
        <v>701</v>
      </c>
      <c r="B37" s="473"/>
      <c r="C37" s="473"/>
      <c r="D37" s="473"/>
      <c r="E37" s="473"/>
      <c r="F37" s="473"/>
      <c r="G37" s="473"/>
      <c r="H37" s="473"/>
      <c r="I37" s="473"/>
      <c r="J37" s="473"/>
      <c r="K37" s="473"/>
      <c r="L37" s="473"/>
      <c r="M37" s="473"/>
      <c r="N37" s="473"/>
      <c r="O37" s="473"/>
      <c r="P37" s="20"/>
      <c r="Q37" s="20"/>
      <c r="R37" s="20"/>
      <c r="S37" s="20"/>
      <c r="T37" s="20"/>
      <c r="U37" s="20"/>
      <c r="V37" s="20"/>
      <c r="W37" s="20"/>
      <c r="X37" s="20"/>
      <c r="Y37" s="20"/>
      <c r="Z37" s="20"/>
    </row>
    <row r="38" spans="1:26" ht="15" customHeight="1" x14ac:dyDescent="0.2">
      <c r="A38" s="474" t="s">
        <v>68</v>
      </c>
      <c r="B38" s="474"/>
      <c r="C38" s="474"/>
      <c r="D38" s="474"/>
      <c r="E38" s="474"/>
      <c r="F38" s="474"/>
      <c r="G38" s="474"/>
      <c r="H38" s="474"/>
      <c r="I38" s="474"/>
      <c r="J38" s="474"/>
      <c r="K38" s="474"/>
      <c r="L38" s="474"/>
      <c r="M38" s="474"/>
      <c r="N38" s="474"/>
      <c r="O38" s="474"/>
      <c r="P38" s="20"/>
      <c r="Q38" s="20"/>
      <c r="R38" s="20"/>
      <c r="S38" s="20"/>
      <c r="T38" s="20"/>
      <c r="U38" s="20"/>
      <c r="V38" s="20"/>
      <c r="W38" s="20"/>
      <c r="X38" s="20"/>
      <c r="Y38" s="20"/>
      <c r="Z38" s="20"/>
    </row>
    <row r="39" spans="1:26" ht="15" customHeight="1" x14ac:dyDescent="0.3">
      <c r="A39" s="206"/>
      <c r="B39" s="206"/>
      <c r="C39" s="354" t="s">
        <v>383</v>
      </c>
      <c r="D39" s="651"/>
      <c r="E39" s="475" t="s">
        <v>702</v>
      </c>
      <c r="F39" s="652"/>
      <c r="G39" s="652"/>
      <c r="H39" s="652"/>
      <c r="I39" s="652"/>
      <c r="J39" s="652"/>
      <c r="K39" s="652"/>
      <c r="L39" s="652"/>
      <c r="M39" s="652"/>
      <c r="N39" s="652"/>
      <c r="O39" s="652"/>
      <c r="P39" s="20"/>
      <c r="Q39" s="20"/>
      <c r="R39" s="20"/>
      <c r="S39" s="20"/>
      <c r="T39" s="20"/>
      <c r="U39" s="20"/>
      <c r="V39" s="20"/>
      <c r="W39" s="20"/>
      <c r="X39" s="20"/>
      <c r="Y39" s="20"/>
      <c r="Z39" s="20"/>
    </row>
    <row r="40" spans="1:26" ht="15" customHeight="1" x14ac:dyDescent="0.25">
      <c r="A40" s="99"/>
      <c r="B40" s="99"/>
      <c r="C40" s="651"/>
      <c r="D40" s="651"/>
      <c r="E40" s="652"/>
      <c r="F40" s="652"/>
      <c r="G40" s="652"/>
      <c r="H40" s="652"/>
      <c r="I40" s="652"/>
      <c r="J40" s="652"/>
      <c r="K40" s="652"/>
      <c r="L40" s="652"/>
      <c r="M40" s="652"/>
      <c r="N40" s="652"/>
      <c r="O40" s="652"/>
      <c r="P40" s="20"/>
      <c r="Q40" s="20"/>
      <c r="R40" s="20"/>
      <c r="S40" s="20"/>
      <c r="T40" s="20"/>
      <c r="U40" s="20"/>
      <c r="V40" s="20"/>
      <c r="W40" s="20"/>
      <c r="X40" s="20"/>
      <c r="Y40" s="20"/>
      <c r="Z40" s="20"/>
    </row>
    <row r="41" spans="1:26" s="37" customFormat="1" ht="5.0999999999999996" customHeight="1" x14ac:dyDescent="0.25">
      <c r="A41" s="99"/>
      <c r="B41" s="99"/>
      <c r="C41" s="207"/>
      <c r="D41" s="207"/>
      <c r="E41" s="208"/>
      <c r="F41" s="208"/>
      <c r="G41" s="208"/>
      <c r="H41" s="208"/>
      <c r="I41" s="208"/>
      <c r="J41" s="208"/>
      <c r="K41" s="208"/>
      <c r="L41" s="208"/>
      <c r="M41" s="208"/>
      <c r="N41" s="208"/>
      <c r="O41" s="208"/>
    </row>
    <row r="42" spans="1:26" ht="19.5" customHeight="1" x14ac:dyDescent="0.2">
      <c r="A42" s="632" t="str">
        <f>Working!A151</f>
        <v>Option B</v>
      </c>
      <c r="B42" s="632"/>
      <c r="C42" s="354" t="s">
        <v>384</v>
      </c>
      <c r="D42" s="651"/>
      <c r="E42" s="475" t="s">
        <v>700</v>
      </c>
      <c r="F42" s="544"/>
      <c r="G42" s="544"/>
      <c r="H42" s="544"/>
      <c r="I42" s="544"/>
      <c r="J42" s="544"/>
      <c r="K42" s="544"/>
      <c r="L42" s="544"/>
      <c r="M42" s="544"/>
      <c r="N42" s="544"/>
      <c r="O42" s="544"/>
      <c r="P42" s="20"/>
      <c r="Q42" s="20"/>
      <c r="R42" s="20"/>
      <c r="S42" s="20"/>
      <c r="T42" s="20"/>
      <c r="U42" s="20"/>
      <c r="V42" s="20"/>
      <c r="W42" s="20"/>
      <c r="X42" s="20"/>
      <c r="Y42" s="20"/>
      <c r="Z42" s="20"/>
    </row>
    <row r="43" spans="1:26" ht="15" customHeight="1" x14ac:dyDescent="0.25">
      <c r="A43" s="99"/>
      <c r="B43" s="99"/>
      <c r="C43" s="651"/>
      <c r="D43" s="651"/>
      <c r="E43" s="544"/>
      <c r="F43" s="544"/>
      <c r="G43" s="544"/>
      <c r="H43" s="544"/>
      <c r="I43" s="544"/>
      <c r="J43" s="544"/>
      <c r="K43" s="544"/>
      <c r="L43" s="544"/>
      <c r="M43" s="544"/>
      <c r="N43" s="544"/>
      <c r="O43" s="544"/>
      <c r="P43" s="20"/>
      <c r="Q43" s="20"/>
      <c r="R43" s="20"/>
      <c r="S43" s="20"/>
      <c r="T43" s="20"/>
      <c r="U43" s="20"/>
      <c r="V43" s="20"/>
      <c r="W43" s="20"/>
      <c r="X43" s="20"/>
      <c r="Y43" s="21"/>
      <c r="Z43" s="20"/>
    </row>
    <row r="44" spans="1:26" s="37" customFormat="1" ht="5.0999999999999996" customHeight="1" x14ac:dyDescent="0.25">
      <c r="A44" s="99"/>
      <c r="B44" s="99"/>
      <c r="C44" s="207"/>
      <c r="D44" s="207"/>
      <c r="E44" s="209"/>
      <c r="F44" s="209"/>
      <c r="G44" s="209"/>
      <c r="H44" s="209"/>
      <c r="I44" s="209"/>
      <c r="J44" s="209"/>
      <c r="K44" s="209"/>
      <c r="L44" s="209"/>
      <c r="M44" s="209"/>
      <c r="N44" s="209"/>
      <c r="O44" s="209"/>
      <c r="Y44" s="38"/>
    </row>
    <row r="45" spans="1:26" ht="15" customHeight="1" x14ac:dyDescent="0.3">
      <c r="A45" s="206"/>
      <c r="B45" s="206"/>
      <c r="C45" s="354" t="s">
        <v>385</v>
      </c>
      <c r="D45" s="651"/>
      <c r="E45" s="466" t="s">
        <v>699</v>
      </c>
      <c r="F45" s="653"/>
      <c r="G45" s="653"/>
      <c r="H45" s="653"/>
      <c r="I45" s="653"/>
      <c r="J45" s="653"/>
      <c r="K45" s="653"/>
      <c r="L45" s="653"/>
      <c r="M45" s="653"/>
      <c r="N45" s="653"/>
      <c r="O45" s="653"/>
      <c r="P45" s="20"/>
      <c r="Q45" s="20"/>
      <c r="R45" s="20"/>
      <c r="S45" s="20"/>
      <c r="T45" s="20"/>
      <c r="U45" s="20"/>
      <c r="V45" s="20"/>
      <c r="W45" s="20"/>
      <c r="X45" s="20"/>
      <c r="Y45" s="21"/>
      <c r="Z45" s="20"/>
    </row>
    <row r="46" spans="1:26" ht="15" customHeight="1" x14ac:dyDescent="0.25">
      <c r="A46" s="99"/>
      <c r="B46" s="99"/>
      <c r="C46" s="651"/>
      <c r="D46" s="651"/>
      <c r="E46" s="653"/>
      <c r="F46" s="653"/>
      <c r="G46" s="653"/>
      <c r="H46" s="653"/>
      <c r="I46" s="653"/>
      <c r="J46" s="653"/>
      <c r="K46" s="653"/>
      <c r="L46" s="653"/>
      <c r="M46" s="653"/>
      <c r="N46" s="653"/>
      <c r="O46" s="653"/>
      <c r="P46" s="20"/>
      <c r="Q46" s="20"/>
      <c r="R46" s="20"/>
      <c r="S46" s="20"/>
      <c r="T46" s="20"/>
      <c r="U46" s="20"/>
      <c r="V46" s="20"/>
      <c r="W46" s="20"/>
      <c r="X46" s="20"/>
      <c r="Y46" s="20"/>
      <c r="Z46" s="20"/>
    </row>
    <row r="47" spans="1:26" s="37" customFormat="1" ht="5.0999999999999996" customHeight="1" x14ac:dyDescent="0.25">
      <c r="A47" s="99"/>
      <c r="B47" s="99"/>
      <c r="C47" s="207"/>
      <c r="D47" s="207"/>
      <c r="E47" s="210"/>
      <c r="F47" s="210"/>
      <c r="G47" s="210"/>
      <c r="H47" s="210"/>
      <c r="I47" s="210"/>
      <c r="J47" s="210"/>
      <c r="K47" s="210"/>
      <c r="L47" s="210"/>
      <c r="M47" s="210"/>
      <c r="N47" s="210"/>
      <c r="O47" s="210"/>
    </row>
    <row r="48" spans="1:26" s="45" customFormat="1" ht="60" customHeight="1" x14ac:dyDescent="0.2">
      <c r="A48" s="468" t="s">
        <v>698</v>
      </c>
      <c r="B48" s="469"/>
      <c r="C48" s="469"/>
      <c r="D48" s="469"/>
      <c r="E48" s="469"/>
      <c r="F48" s="469"/>
      <c r="G48" s="469"/>
      <c r="H48" s="469"/>
      <c r="I48" s="469"/>
      <c r="J48" s="469"/>
      <c r="K48" s="469"/>
      <c r="L48" s="469"/>
      <c r="M48" s="469"/>
      <c r="N48" s="469"/>
      <c r="O48" s="469"/>
    </row>
    <row r="49" spans="1:26" ht="15" customHeight="1" x14ac:dyDescent="0.25">
      <c r="A49" s="470" t="s">
        <v>686</v>
      </c>
      <c r="B49" s="471"/>
      <c r="C49" s="471"/>
      <c r="D49" s="471"/>
      <c r="E49" s="471"/>
      <c r="F49" s="471"/>
      <c r="G49" s="471"/>
      <c r="H49" s="471"/>
      <c r="I49" s="471"/>
      <c r="J49" s="472"/>
      <c r="K49" s="112" t="s">
        <v>26</v>
      </c>
      <c r="L49" s="113" t="s">
        <v>9</v>
      </c>
      <c r="M49" s="113" t="s">
        <v>25</v>
      </c>
      <c r="N49" s="113" t="s">
        <v>24</v>
      </c>
      <c r="O49" s="113" t="s">
        <v>23</v>
      </c>
      <c r="P49" s="20"/>
      <c r="Q49" s="20"/>
      <c r="R49" s="20"/>
      <c r="S49" s="20"/>
      <c r="T49" s="20"/>
      <c r="U49" s="20"/>
      <c r="V49" s="20"/>
      <c r="W49" s="20"/>
      <c r="X49" s="20"/>
      <c r="Y49" s="20"/>
      <c r="Z49" s="20"/>
    </row>
    <row r="50" spans="1:26" s="37" customFormat="1" ht="45" customHeight="1" x14ac:dyDescent="0.2">
      <c r="A50" s="159" t="s">
        <v>62</v>
      </c>
      <c r="B50" s="407" t="s">
        <v>687</v>
      </c>
      <c r="C50" s="408"/>
      <c r="D50" s="408"/>
      <c r="E50" s="408"/>
      <c r="F50" s="408"/>
      <c r="G50" s="408"/>
      <c r="H50" s="408"/>
      <c r="I50" s="408"/>
      <c r="J50" s="409"/>
      <c r="K50" s="114">
        <v>10</v>
      </c>
      <c r="L50" s="114">
        <f>Working!L159</f>
        <v>0</v>
      </c>
      <c r="M50" s="114">
        <f>Working!M159</f>
        <v>0</v>
      </c>
      <c r="N50" s="139"/>
      <c r="O50" s="114" t="s">
        <v>264</v>
      </c>
    </row>
    <row r="51" spans="1:26" s="37" customFormat="1" ht="30" customHeight="1" x14ac:dyDescent="0.2">
      <c r="A51" s="118"/>
      <c r="B51" s="582">
        <f>Working!B160</f>
        <v>0</v>
      </c>
      <c r="C51" s="594"/>
      <c r="D51" s="594"/>
      <c r="E51" s="594"/>
      <c r="F51" s="594"/>
      <c r="G51" s="594"/>
      <c r="H51" s="594"/>
      <c r="I51" s="594"/>
      <c r="J51" s="594"/>
      <c r="K51" s="594"/>
      <c r="L51" s="594"/>
      <c r="M51" s="594"/>
      <c r="N51" s="594"/>
      <c r="O51" s="595"/>
    </row>
    <row r="52" spans="1:26" ht="30" customHeight="1" x14ac:dyDescent="0.2">
      <c r="A52" s="159" t="s">
        <v>63</v>
      </c>
      <c r="B52" s="380" t="s">
        <v>688</v>
      </c>
      <c r="C52" s="388"/>
      <c r="D52" s="388"/>
      <c r="E52" s="388"/>
      <c r="F52" s="388"/>
      <c r="G52" s="388"/>
      <c r="H52" s="388"/>
      <c r="I52" s="388"/>
      <c r="J52" s="389"/>
      <c r="K52" s="114">
        <v>10</v>
      </c>
      <c r="L52" s="114">
        <f>Working!L161</f>
        <v>0</v>
      </c>
      <c r="M52" s="114">
        <f>Working!M161</f>
        <v>0</v>
      </c>
      <c r="N52" s="139"/>
      <c r="O52" s="114" t="s">
        <v>264</v>
      </c>
      <c r="P52" s="20"/>
      <c r="Q52" s="20"/>
      <c r="R52" s="20"/>
      <c r="S52" s="20"/>
      <c r="T52" s="20"/>
      <c r="U52" s="20"/>
      <c r="V52" s="20"/>
      <c r="W52" s="20"/>
      <c r="X52" s="20"/>
      <c r="Y52" s="20"/>
      <c r="Z52" s="20"/>
    </row>
    <row r="53" spans="1:26" s="37" customFormat="1" ht="30" customHeight="1" x14ac:dyDescent="0.2">
      <c r="A53" s="118"/>
      <c r="B53" s="582">
        <f>Working!B162</f>
        <v>0</v>
      </c>
      <c r="C53" s="594"/>
      <c r="D53" s="594"/>
      <c r="E53" s="594"/>
      <c r="F53" s="594"/>
      <c r="G53" s="594"/>
      <c r="H53" s="594"/>
      <c r="I53" s="594"/>
      <c r="J53" s="594"/>
      <c r="K53" s="594"/>
      <c r="L53" s="594"/>
      <c r="M53" s="594"/>
      <c r="N53" s="594"/>
      <c r="O53" s="595"/>
    </row>
    <row r="54" spans="1:26" s="37" customFormat="1" ht="30" customHeight="1" x14ac:dyDescent="0.2">
      <c r="A54" s="149"/>
      <c r="B54" s="150"/>
      <c r="C54" s="205"/>
      <c r="D54" s="205"/>
      <c r="E54" s="205"/>
      <c r="F54" s="205"/>
      <c r="G54" s="205"/>
      <c r="H54" s="205"/>
      <c r="I54" s="205"/>
      <c r="J54" s="205"/>
      <c r="K54" s="205"/>
      <c r="L54" s="205"/>
      <c r="M54" s="205"/>
      <c r="N54" s="205"/>
      <c r="O54" s="205"/>
    </row>
    <row r="55" spans="1:26" s="37" customFormat="1" ht="15" customHeight="1" x14ac:dyDescent="0.25">
      <c r="A55" s="470" t="s">
        <v>686</v>
      </c>
      <c r="B55" s="471"/>
      <c r="C55" s="471"/>
      <c r="D55" s="471"/>
      <c r="E55" s="471"/>
      <c r="F55" s="471"/>
      <c r="G55" s="471"/>
      <c r="H55" s="471"/>
      <c r="I55" s="471"/>
      <c r="J55" s="472"/>
      <c r="K55" s="112" t="s">
        <v>26</v>
      </c>
      <c r="L55" s="113" t="s">
        <v>9</v>
      </c>
      <c r="M55" s="113" t="s">
        <v>25</v>
      </c>
      <c r="N55" s="113" t="s">
        <v>24</v>
      </c>
      <c r="O55" s="113" t="s">
        <v>23</v>
      </c>
    </row>
    <row r="56" spans="1:26" ht="62.25" customHeight="1" x14ac:dyDescent="0.2">
      <c r="A56" s="159" t="s">
        <v>64</v>
      </c>
      <c r="B56" s="380" t="s">
        <v>689</v>
      </c>
      <c r="C56" s="388"/>
      <c r="D56" s="388"/>
      <c r="E56" s="388"/>
      <c r="F56" s="388"/>
      <c r="G56" s="388"/>
      <c r="H56" s="388"/>
      <c r="I56" s="388"/>
      <c r="J56" s="389"/>
      <c r="K56" s="114">
        <v>10</v>
      </c>
      <c r="L56" s="114">
        <f>Working!L165</f>
        <v>0</v>
      </c>
      <c r="M56" s="114">
        <f>Working!M165</f>
        <v>0</v>
      </c>
      <c r="N56" s="114">
        <f>Working!N165</f>
        <v>0</v>
      </c>
      <c r="O56" s="114" t="s">
        <v>264</v>
      </c>
      <c r="P56" s="20"/>
      <c r="Q56" s="20"/>
      <c r="R56" s="20"/>
      <c r="S56" s="20"/>
      <c r="T56" s="20"/>
      <c r="U56" s="20"/>
      <c r="V56" s="20"/>
      <c r="W56" s="20"/>
      <c r="X56" s="20"/>
      <c r="Y56" s="20"/>
      <c r="Z56" s="20"/>
    </row>
    <row r="57" spans="1:26" s="37" customFormat="1" ht="30" customHeight="1" x14ac:dyDescent="0.2">
      <c r="A57" s="118"/>
      <c r="B57" s="582">
        <f>Working!B166</f>
        <v>0</v>
      </c>
      <c r="C57" s="594"/>
      <c r="D57" s="594"/>
      <c r="E57" s="594"/>
      <c r="F57" s="594"/>
      <c r="G57" s="594"/>
      <c r="H57" s="594"/>
      <c r="I57" s="594"/>
      <c r="J57" s="594"/>
      <c r="K57" s="594"/>
      <c r="L57" s="594"/>
      <c r="M57" s="594"/>
      <c r="N57" s="594"/>
      <c r="O57" s="595"/>
    </row>
    <row r="58" spans="1:26" ht="15" customHeight="1" x14ac:dyDescent="0.2">
      <c r="A58" s="160" t="s">
        <v>65</v>
      </c>
      <c r="B58" s="444" t="s">
        <v>690</v>
      </c>
      <c r="C58" s="445"/>
      <c r="D58" s="445"/>
      <c r="E58" s="445"/>
      <c r="F58" s="445"/>
      <c r="G58" s="445"/>
      <c r="H58" s="445"/>
      <c r="I58" s="445"/>
      <c r="J58" s="446"/>
      <c r="K58" s="133">
        <v>5</v>
      </c>
      <c r="L58" s="114">
        <f>Working!L167</f>
        <v>0</v>
      </c>
      <c r="M58" s="114">
        <f>Working!M167</f>
        <v>0</v>
      </c>
      <c r="N58" s="114">
        <f>Working!N167</f>
        <v>0</v>
      </c>
      <c r="O58" s="133"/>
      <c r="P58" s="20"/>
      <c r="Q58" s="20"/>
      <c r="R58" s="20"/>
      <c r="S58" s="20"/>
      <c r="T58" s="20"/>
      <c r="U58" s="20"/>
      <c r="V58" s="20"/>
      <c r="W58" s="20"/>
      <c r="X58" s="20"/>
      <c r="Y58" s="20"/>
      <c r="Z58" s="20"/>
    </row>
    <row r="59" spans="1:26" s="37" customFormat="1" ht="30" customHeight="1" x14ac:dyDescent="0.2">
      <c r="A59" s="118"/>
      <c r="B59" s="654">
        <f>Working!B168</f>
        <v>0</v>
      </c>
      <c r="C59" s="655"/>
      <c r="D59" s="655"/>
      <c r="E59" s="655"/>
      <c r="F59" s="655"/>
      <c r="G59" s="655"/>
      <c r="H59" s="655"/>
      <c r="I59" s="655"/>
      <c r="J59" s="655"/>
      <c r="K59" s="655"/>
      <c r="L59" s="655"/>
      <c r="M59" s="655"/>
      <c r="N59" s="655"/>
      <c r="O59" s="656"/>
    </row>
    <row r="60" spans="1:26" ht="31.5" customHeight="1" x14ac:dyDescent="0.25">
      <c r="A60" s="481" t="s">
        <v>691</v>
      </c>
      <c r="B60" s="482"/>
      <c r="C60" s="482"/>
      <c r="D60" s="482"/>
      <c r="E60" s="482"/>
      <c r="F60" s="482"/>
      <c r="G60" s="482"/>
      <c r="H60" s="482"/>
      <c r="I60" s="482"/>
      <c r="J60" s="483"/>
      <c r="K60" s="112" t="s">
        <v>26</v>
      </c>
      <c r="L60" s="113" t="s">
        <v>9</v>
      </c>
      <c r="M60" s="113" t="s">
        <v>25</v>
      </c>
      <c r="N60" s="113" t="s">
        <v>24</v>
      </c>
      <c r="O60" s="113" t="s">
        <v>23</v>
      </c>
      <c r="P60" s="20"/>
      <c r="Q60" s="20"/>
      <c r="R60" s="20"/>
      <c r="S60" s="20"/>
      <c r="T60" s="20"/>
      <c r="U60" s="20"/>
      <c r="V60" s="20"/>
      <c r="W60" s="20"/>
      <c r="X60" s="20"/>
      <c r="Y60" s="20"/>
      <c r="Z60" s="20"/>
    </row>
    <row r="61" spans="1:26" ht="30" customHeight="1" x14ac:dyDescent="0.2">
      <c r="A61" s="159" t="s">
        <v>66</v>
      </c>
      <c r="B61" s="380" t="s">
        <v>692</v>
      </c>
      <c r="C61" s="388"/>
      <c r="D61" s="388"/>
      <c r="E61" s="388"/>
      <c r="F61" s="388"/>
      <c r="G61" s="388"/>
      <c r="H61" s="388"/>
      <c r="I61" s="388"/>
      <c r="J61" s="389"/>
      <c r="K61" s="114">
        <v>10</v>
      </c>
      <c r="L61" s="114">
        <f>Working!L170</f>
        <v>10</v>
      </c>
      <c r="M61" s="114">
        <f>Working!M170</f>
        <v>0</v>
      </c>
      <c r="N61" s="139"/>
      <c r="O61" s="114" t="s">
        <v>264</v>
      </c>
      <c r="P61" s="20"/>
      <c r="Q61" s="20"/>
      <c r="R61" s="20"/>
      <c r="S61" s="20"/>
      <c r="T61" s="20"/>
      <c r="U61" s="20"/>
      <c r="V61" s="20"/>
      <c r="W61" s="20"/>
      <c r="X61" s="20"/>
      <c r="Y61" s="20"/>
      <c r="Z61" s="20"/>
    </row>
    <row r="62" spans="1:26" s="37" customFormat="1" ht="30" customHeight="1" x14ac:dyDescent="0.2">
      <c r="A62" s="118"/>
      <c r="B62" s="582">
        <f>Working!B171</f>
        <v>0</v>
      </c>
      <c r="C62" s="594"/>
      <c r="D62" s="594"/>
      <c r="E62" s="594"/>
      <c r="F62" s="594"/>
      <c r="G62" s="594"/>
      <c r="H62" s="594"/>
      <c r="I62" s="594"/>
      <c r="J62" s="594"/>
      <c r="K62" s="594"/>
      <c r="L62" s="594"/>
      <c r="M62" s="594"/>
      <c r="N62" s="594"/>
      <c r="O62" s="595"/>
    </row>
    <row r="63" spans="1:26" ht="60" customHeight="1" x14ac:dyDescent="0.2">
      <c r="A63" s="159" t="s">
        <v>67</v>
      </c>
      <c r="B63" s="380" t="s">
        <v>693</v>
      </c>
      <c r="C63" s="388"/>
      <c r="D63" s="388"/>
      <c r="E63" s="388"/>
      <c r="F63" s="388"/>
      <c r="G63" s="388"/>
      <c r="H63" s="388"/>
      <c r="I63" s="388"/>
      <c r="J63" s="389"/>
      <c r="K63" s="114">
        <v>10</v>
      </c>
      <c r="L63" s="114">
        <f>Working!L172</f>
        <v>10</v>
      </c>
      <c r="M63" s="114">
        <f>Working!M172</f>
        <v>0</v>
      </c>
      <c r="N63" s="139"/>
      <c r="O63" s="114" t="s">
        <v>30</v>
      </c>
      <c r="P63" s="20"/>
      <c r="Q63" s="20"/>
      <c r="R63" s="20"/>
      <c r="S63" s="20"/>
      <c r="T63" s="20"/>
      <c r="U63" s="20"/>
      <c r="V63" s="20"/>
      <c r="W63" s="20"/>
      <c r="X63" s="20"/>
      <c r="Y63" s="20"/>
      <c r="Z63" s="20"/>
    </row>
    <row r="64" spans="1:26" s="37" customFormat="1" ht="30" customHeight="1" x14ac:dyDescent="0.2">
      <c r="A64" s="118"/>
      <c r="B64" s="582">
        <f>Working!B173</f>
        <v>0</v>
      </c>
      <c r="C64" s="594"/>
      <c r="D64" s="594"/>
      <c r="E64" s="594"/>
      <c r="F64" s="594"/>
      <c r="G64" s="594"/>
      <c r="H64" s="594"/>
      <c r="I64" s="594"/>
      <c r="J64" s="594"/>
      <c r="K64" s="594"/>
      <c r="L64" s="594"/>
      <c r="M64" s="594"/>
      <c r="N64" s="594"/>
      <c r="O64" s="595"/>
    </row>
    <row r="65" spans="1:26" ht="45.75" customHeight="1" x14ac:dyDescent="0.2">
      <c r="A65" s="159" t="s">
        <v>69</v>
      </c>
      <c r="B65" s="380" t="s">
        <v>694</v>
      </c>
      <c r="C65" s="388"/>
      <c r="D65" s="388"/>
      <c r="E65" s="388"/>
      <c r="F65" s="388"/>
      <c r="G65" s="388"/>
      <c r="H65" s="388"/>
      <c r="I65" s="388"/>
      <c r="J65" s="389"/>
      <c r="K65" s="114">
        <v>10</v>
      </c>
      <c r="L65" s="114">
        <f>Working!L174</f>
        <v>10</v>
      </c>
      <c r="M65" s="114">
        <f>Working!M174</f>
        <v>0</v>
      </c>
      <c r="N65" s="114">
        <f>Working!N174</f>
        <v>0</v>
      </c>
      <c r="O65" s="114"/>
      <c r="P65" s="20"/>
      <c r="Q65" s="20"/>
      <c r="R65" s="20"/>
      <c r="S65" s="20"/>
      <c r="T65" s="20"/>
      <c r="U65" s="20"/>
      <c r="V65" s="20"/>
      <c r="W65" s="20"/>
      <c r="X65" s="20"/>
      <c r="Y65" s="20"/>
      <c r="Z65" s="20"/>
    </row>
    <row r="66" spans="1:26" s="37" customFormat="1" ht="30" customHeight="1" x14ac:dyDescent="0.2">
      <c r="A66" s="118"/>
      <c r="B66" s="582">
        <f>Working!B175</f>
        <v>0</v>
      </c>
      <c r="C66" s="594"/>
      <c r="D66" s="594"/>
      <c r="E66" s="594"/>
      <c r="F66" s="594"/>
      <c r="G66" s="594"/>
      <c r="H66" s="594"/>
      <c r="I66" s="594"/>
      <c r="J66" s="594"/>
      <c r="K66" s="594"/>
      <c r="L66" s="594"/>
      <c r="M66" s="594"/>
      <c r="N66" s="594"/>
      <c r="O66" s="595"/>
    </row>
    <row r="67" spans="1:26" ht="30" customHeight="1" x14ac:dyDescent="0.2">
      <c r="A67" s="159" t="s">
        <v>70</v>
      </c>
      <c r="B67" s="498" t="s">
        <v>695</v>
      </c>
      <c r="C67" s="657"/>
      <c r="D67" s="657"/>
      <c r="E67" s="657"/>
      <c r="F67" s="657"/>
      <c r="G67" s="657"/>
      <c r="H67" s="657"/>
      <c r="I67" s="657"/>
      <c r="J67" s="658"/>
      <c r="K67" s="114">
        <v>5</v>
      </c>
      <c r="L67" s="114">
        <f>Working!L176</f>
        <v>5</v>
      </c>
      <c r="M67" s="114">
        <f>Working!M176</f>
        <v>0</v>
      </c>
      <c r="N67" s="161"/>
      <c r="O67" s="114" t="s">
        <v>264</v>
      </c>
      <c r="P67" s="20"/>
      <c r="Q67" s="20"/>
      <c r="R67" s="20"/>
      <c r="S67" s="20"/>
      <c r="T67" s="20"/>
      <c r="U67" s="20"/>
      <c r="V67" s="20"/>
      <c r="W67" s="20"/>
      <c r="X67" s="20"/>
      <c r="Y67" s="20"/>
      <c r="Z67" s="20"/>
    </row>
    <row r="68" spans="1:26" s="37" customFormat="1" ht="30" customHeight="1" x14ac:dyDescent="0.2">
      <c r="A68" s="118"/>
      <c r="B68" s="582">
        <f>Working!B177</f>
        <v>0</v>
      </c>
      <c r="C68" s="594"/>
      <c r="D68" s="594"/>
      <c r="E68" s="594"/>
      <c r="F68" s="594"/>
      <c r="G68" s="594"/>
      <c r="H68" s="594"/>
      <c r="I68" s="594"/>
      <c r="J68" s="594"/>
      <c r="K68" s="594"/>
      <c r="L68" s="594"/>
      <c r="M68" s="594"/>
      <c r="N68" s="594"/>
      <c r="O68" s="595"/>
    </row>
    <row r="69" spans="1:26" ht="15" customHeight="1" x14ac:dyDescent="0.2">
      <c r="A69" s="488" t="s">
        <v>697</v>
      </c>
      <c r="B69" s="489"/>
      <c r="C69" s="489"/>
      <c r="D69" s="489"/>
      <c r="E69" s="489"/>
      <c r="F69" s="489"/>
      <c r="G69" s="489"/>
      <c r="H69" s="489"/>
      <c r="I69" s="489"/>
      <c r="J69" s="490"/>
      <c r="K69" s="112" t="s">
        <v>26</v>
      </c>
      <c r="L69" s="113" t="s">
        <v>9</v>
      </c>
      <c r="M69" s="113" t="s">
        <v>25</v>
      </c>
      <c r="N69" s="113" t="s">
        <v>24</v>
      </c>
      <c r="O69" s="113" t="s">
        <v>23</v>
      </c>
      <c r="P69" s="20"/>
      <c r="Q69" s="20"/>
      <c r="R69" s="20"/>
      <c r="S69" s="20"/>
      <c r="T69" s="20"/>
      <c r="U69" s="20"/>
      <c r="V69" s="20"/>
      <c r="W69" s="20"/>
      <c r="X69" s="20"/>
      <c r="Y69" s="20"/>
      <c r="Z69" s="20"/>
    </row>
    <row r="70" spans="1:26" ht="28.5" customHeight="1" x14ac:dyDescent="0.2">
      <c r="A70" s="160" t="s">
        <v>71</v>
      </c>
      <c r="B70" s="407" t="s">
        <v>696</v>
      </c>
      <c r="C70" s="408"/>
      <c r="D70" s="408"/>
      <c r="E70" s="408"/>
      <c r="F70" s="408"/>
      <c r="G70" s="408"/>
      <c r="H70" s="408"/>
      <c r="I70" s="408"/>
      <c r="J70" s="409"/>
      <c r="K70" s="133">
        <v>35</v>
      </c>
      <c r="L70" s="114">
        <f>Working!L179</f>
        <v>0</v>
      </c>
      <c r="M70" s="114">
        <f>Working!M179</f>
        <v>0</v>
      </c>
      <c r="N70" s="162"/>
      <c r="O70" s="133" t="s">
        <v>265</v>
      </c>
      <c r="P70" s="20"/>
      <c r="Q70" s="20"/>
      <c r="R70" s="20"/>
      <c r="S70" s="20"/>
      <c r="T70" s="20"/>
      <c r="U70" s="20"/>
      <c r="V70" s="20"/>
      <c r="W70" s="20"/>
      <c r="X70" s="20"/>
      <c r="Y70" s="20"/>
      <c r="Z70" s="20"/>
    </row>
    <row r="71" spans="1:26" s="37" customFormat="1" ht="30" customHeight="1" x14ac:dyDescent="0.2">
      <c r="A71" s="118"/>
      <c r="B71" s="582">
        <f>Working!B180</f>
        <v>0</v>
      </c>
      <c r="C71" s="594"/>
      <c r="D71" s="594"/>
      <c r="E71" s="594"/>
      <c r="F71" s="594"/>
      <c r="G71" s="594"/>
      <c r="H71" s="594"/>
      <c r="I71" s="594"/>
      <c r="J71" s="594"/>
      <c r="K71" s="594"/>
      <c r="L71" s="594"/>
      <c r="M71" s="594"/>
      <c r="N71" s="594"/>
      <c r="O71" s="595"/>
    </row>
    <row r="72" spans="1:26" s="9" customFormat="1" ht="30" customHeight="1" x14ac:dyDescent="0.2">
      <c r="A72" s="484" t="s">
        <v>73</v>
      </c>
      <c r="B72" s="484"/>
      <c r="C72" s="484"/>
      <c r="D72" s="484"/>
      <c r="E72" s="484"/>
      <c r="F72" s="484"/>
      <c r="G72" s="484"/>
      <c r="H72" s="484"/>
      <c r="I72" s="484"/>
      <c r="J72" s="484"/>
      <c r="K72" s="484"/>
      <c r="L72" s="484"/>
      <c r="M72" s="484"/>
      <c r="N72" s="484"/>
      <c r="O72" s="484"/>
      <c r="P72" s="20"/>
      <c r="Q72" s="20"/>
      <c r="R72" s="20"/>
      <c r="S72" s="20"/>
      <c r="T72" s="20"/>
      <c r="U72" s="20"/>
      <c r="V72" s="20"/>
      <c r="W72" s="20"/>
      <c r="X72" s="20"/>
      <c r="Y72" s="20"/>
      <c r="Z72" s="20"/>
    </row>
    <row r="73" spans="1:26" ht="15" customHeight="1" x14ac:dyDescent="0.2">
      <c r="A73" s="377" t="s">
        <v>27</v>
      </c>
      <c r="B73" s="378"/>
      <c r="C73" s="378"/>
      <c r="D73" s="378"/>
      <c r="E73" s="378"/>
      <c r="F73" s="378"/>
      <c r="G73" s="378"/>
      <c r="H73" s="378"/>
      <c r="I73" s="378"/>
      <c r="J73" s="379"/>
      <c r="K73" s="112" t="s">
        <v>26</v>
      </c>
      <c r="L73" s="113" t="s">
        <v>9</v>
      </c>
      <c r="M73" s="113" t="s">
        <v>25</v>
      </c>
      <c r="N73" s="113" t="s">
        <v>24</v>
      </c>
      <c r="O73" s="113" t="s">
        <v>23</v>
      </c>
      <c r="P73" s="20"/>
      <c r="Q73" s="20"/>
      <c r="R73" s="20"/>
      <c r="S73" s="20"/>
      <c r="T73" s="20"/>
      <c r="U73" s="20"/>
      <c r="V73" s="20"/>
      <c r="W73" s="20"/>
      <c r="X73" s="20"/>
      <c r="Y73" s="20"/>
      <c r="Z73" s="20"/>
    </row>
    <row r="74" spans="1:26" ht="15" customHeight="1" x14ac:dyDescent="0.2">
      <c r="A74" s="159" t="s">
        <v>72</v>
      </c>
      <c r="B74" s="485" t="s">
        <v>380</v>
      </c>
      <c r="C74" s="486"/>
      <c r="D74" s="486"/>
      <c r="E74" s="486"/>
      <c r="F74" s="486"/>
      <c r="G74" s="486"/>
      <c r="H74" s="486"/>
      <c r="I74" s="486"/>
      <c r="J74" s="487"/>
      <c r="K74" s="114">
        <v>5</v>
      </c>
      <c r="L74" s="114">
        <f>Working!L183</f>
        <v>5</v>
      </c>
      <c r="M74" s="114">
        <f>Working!M183</f>
        <v>0</v>
      </c>
      <c r="N74" s="161"/>
      <c r="O74" s="114" t="s">
        <v>264</v>
      </c>
      <c r="P74" s="20"/>
      <c r="Q74" s="20"/>
      <c r="R74" s="20"/>
      <c r="S74" s="20"/>
      <c r="T74" s="20"/>
      <c r="U74" s="20"/>
      <c r="V74" s="20"/>
      <c r="W74" s="20"/>
      <c r="X74" s="20"/>
      <c r="Y74" s="20"/>
      <c r="Z74" s="20"/>
    </row>
    <row r="75" spans="1:26" s="37" customFormat="1" ht="30" customHeight="1" x14ac:dyDescent="0.2">
      <c r="A75" s="118"/>
      <c r="B75" s="582">
        <f>Working!B184</f>
        <v>0</v>
      </c>
      <c r="C75" s="594"/>
      <c r="D75" s="594"/>
      <c r="E75" s="594"/>
      <c r="F75" s="594"/>
      <c r="G75" s="594"/>
      <c r="H75" s="594"/>
      <c r="I75" s="594"/>
      <c r="J75" s="594"/>
      <c r="K75" s="594"/>
      <c r="L75" s="594"/>
      <c r="M75" s="594"/>
      <c r="N75" s="594"/>
      <c r="O75" s="595"/>
    </row>
    <row r="76" spans="1:26" ht="75" customHeight="1" x14ac:dyDescent="0.2">
      <c r="A76" s="159" t="s">
        <v>74</v>
      </c>
      <c r="B76" s="380" t="s">
        <v>605</v>
      </c>
      <c r="C76" s="388"/>
      <c r="D76" s="388"/>
      <c r="E76" s="388"/>
      <c r="F76" s="388"/>
      <c r="G76" s="388"/>
      <c r="H76" s="388"/>
      <c r="I76" s="388"/>
      <c r="J76" s="389"/>
      <c r="K76" s="114">
        <v>10</v>
      </c>
      <c r="L76" s="114">
        <f>Working!L185</f>
        <v>0</v>
      </c>
      <c r="M76" s="114">
        <f>Working!M185</f>
        <v>0</v>
      </c>
      <c r="N76" s="114">
        <f>Working!N185</f>
        <v>10</v>
      </c>
      <c r="O76" s="114" t="s">
        <v>264</v>
      </c>
      <c r="P76" s="20"/>
      <c r="Q76" s="20"/>
      <c r="R76" s="20"/>
      <c r="S76" s="20"/>
      <c r="T76" s="20"/>
      <c r="U76" s="20"/>
      <c r="V76" s="20"/>
      <c r="W76" s="20"/>
      <c r="X76" s="20"/>
      <c r="Y76" s="20"/>
      <c r="Z76" s="20"/>
    </row>
    <row r="77" spans="1:26" s="37" customFormat="1" ht="30" customHeight="1" x14ac:dyDescent="0.2">
      <c r="A77" s="118"/>
      <c r="B77" s="582" t="str">
        <f>Working!B186</f>
        <v>N/A; Records on file show previous land use is low risk for possible contamination or flooding. Evidence of flooding was not observed.</v>
      </c>
      <c r="C77" s="594"/>
      <c r="D77" s="594"/>
      <c r="E77" s="594"/>
      <c r="F77" s="594"/>
      <c r="G77" s="594"/>
      <c r="H77" s="594"/>
      <c r="I77" s="594"/>
      <c r="J77" s="594"/>
      <c r="K77" s="594"/>
      <c r="L77" s="594"/>
      <c r="M77" s="594"/>
      <c r="N77" s="594"/>
      <c r="O77" s="595"/>
    </row>
    <row r="78" spans="1:26" ht="30" customHeight="1" x14ac:dyDescent="0.2">
      <c r="A78" s="160" t="s">
        <v>75</v>
      </c>
      <c r="B78" s="407" t="s">
        <v>381</v>
      </c>
      <c r="C78" s="408"/>
      <c r="D78" s="408"/>
      <c r="E78" s="408"/>
      <c r="F78" s="408"/>
      <c r="G78" s="408"/>
      <c r="H78" s="408"/>
      <c r="I78" s="408"/>
      <c r="J78" s="409"/>
      <c r="K78" s="133">
        <v>5</v>
      </c>
      <c r="L78" s="114">
        <f>Working!L189</f>
        <v>0</v>
      </c>
      <c r="M78" s="114">
        <f>Working!M189</f>
        <v>0</v>
      </c>
      <c r="N78" s="114">
        <f>Working!N189</f>
        <v>5</v>
      </c>
      <c r="O78" s="133" t="s">
        <v>264</v>
      </c>
      <c r="P78" s="20"/>
      <c r="Q78" s="20"/>
      <c r="R78" s="20"/>
      <c r="S78" s="20"/>
      <c r="T78" s="20"/>
      <c r="U78" s="20"/>
      <c r="V78" s="20"/>
      <c r="W78" s="20"/>
      <c r="X78" s="20"/>
      <c r="Y78" s="20"/>
      <c r="Z78" s="20"/>
    </row>
    <row r="79" spans="1:26" s="37" customFormat="1" ht="30" customHeight="1" x14ac:dyDescent="0.2">
      <c r="A79" s="281"/>
      <c r="B79" s="596" t="str">
        <f>Working!B190</f>
        <v>N/A: Records on file show previous land use is low risk for possible contamination or flooding. Evidence of flooding was not observed.</v>
      </c>
      <c r="C79" s="596"/>
      <c r="D79" s="596"/>
      <c r="E79" s="596"/>
      <c r="F79" s="596"/>
      <c r="G79" s="596"/>
      <c r="H79" s="596"/>
      <c r="I79" s="596"/>
      <c r="J79" s="596"/>
      <c r="K79" s="596"/>
      <c r="L79" s="596"/>
      <c r="M79" s="596"/>
      <c r="N79" s="596"/>
      <c r="O79" s="596"/>
    </row>
    <row r="80" spans="1:26" s="4" customFormat="1" ht="30" customHeight="1" x14ac:dyDescent="0.2">
      <c r="A80" s="642" t="s">
        <v>267</v>
      </c>
      <c r="B80" s="642"/>
      <c r="C80" s="642"/>
      <c r="D80" s="642"/>
      <c r="E80" s="642"/>
      <c r="F80" s="642"/>
      <c r="G80" s="642"/>
      <c r="H80" s="642"/>
      <c r="I80" s="642"/>
      <c r="J80" s="642"/>
      <c r="K80" s="642"/>
      <c r="L80" s="642"/>
      <c r="M80" s="642"/>
      <c r="N80" s="642"/>
      <c r="O80" s="642"/>
      <c r="P80" s="20"/>
      <c r="Q80" s="20"/>
      <c r="R80" s="20"/>
      <c r="S80" s="20"/>
      <c r="T80" s="20"/>
      <c r="U80" s="20"/>
      <c r="V80" s="20"/>
      <c r="W80" s="20"/>
      <c r="X80" s="20"/>
      <c r="Y80" s="20"/>
      <c r="Z80" s="20"/>
    </row>
    <row r="81" spans="1:26" s="9" customFormat="1" ht="15" customHeight="1" x14ac:dyDescent="0.2">
      <c r="A81" s="464" t="s">
        <v>27</v>
      </c>
      <c r="B81" s="464"/>
      <c r="C81" s="464"/>
      <c r="D81" s="464"/>
      <c r="E81" s="464"/>
      <c r="F81" s="464"/>
      <c r="G81" s="464"/>
      <c r="H81" s="464"/>
      <c r="I81" s="464"/>
      <c r="J81" s="464"/>
      <c r="K81" s="112" t="s">
        <v>26</v>
      </c>
      <c r="L81" s="113" t="s">
        <v>9</v>
      </c>
      <c r="M81" s="113" t="s">
        <v>25</v>
      </c>
      <c r="N81" s="113" t="s">
        <v>24</v>
      </c>
      <c r="O81" s="113" t="s">
        <v>23</v>
      </c>
      <c r="P81" s="20"/>
      <c r="Q81" s="20"/>
      <c r="R81" s="20"/>
      <c r="S81" s="20"/>
      <c r="T81" s="20"/>
      <c r="U81" s="20"/>
      <c r="V81" s="20"/>
      <c r="W81" s="20"/>
      <c r="X81" s="20"/>
      <c r="Y81" s="20"/>
      <c r="Z81" s="20"/>
    </row>
    <row r="82" spans="1:26" s="2" customFormat="1" ht="30" customHeight="1" x14ac:dyDescent="0.2">
      <c r="A82" s="163" t="s">
        <v>266</v>
      </c>
      <c r="B82" s="380" t="s">
        <v>382</v>
      </c>
      <c r="C82" s="388"/>
      <c r="D82" s="388"/>
      <c r="E82" s="388"/>
      <c r="F82" s="388"/>
      <c r="G82" s="388"/>
      <c r="H82" s="388"/>
      <c r="I82" s="388"/>
      <c r="J82" s="389"/>
      <c r="K82" s="114">
        <v>10</v>
      </c>
      <c r="L82" s="114">
        <f>Working!L193</f>
        <v>10</v>
      </c>
      <c r="M82" s="114">
        <f>Working!M193</f>
        <v>0</v>
      </c>
      <c r="N82" s="114">
        <f>Working!N193</f>
        <v>0</v>
      </c>
      <c r="O82" s="114" t="s">
        <v>264</v>
      </c>
      <c r="P82" s="20"/>
      <c r="Q82" s="20"/>
      <c r="R82" s="20"/>
      <c r="S82" s="20"/>
      <c r="T82" s="20"/>
      <c r="U82" s="20"/>
      <c r="V82" s="20"/>
      <c r="W82" s="20"/>
      <c r="X82" s="20"/>
      <c r="Y82" s="20"/>
      <c r="Z82" s="20"/>
    </row>
    <row r="83" spans="1:26" s="37" customFormat="1" ht="30" customHeight="1" x14ac:dyDescent="0.2">
      <c r="A83" s="118"/>
      <c r="B83" s="643">
        <f>Working!B194</f>
        <v>0</v>
      </c>
      <c r="C83" s="644"/>
      <c r="D83" s="644"/>
      <c r="E83" s="644"/>
      <c r="F83" s="644"/>
      <c r="G83" s="644"/>
      <c r="H83" s="644"/>
      <c r="I83" s="644"/>
      <c r="J83" s="644"/>
      <c r="K83" s="644"/>
      <c r="L83" s="644"/>
      <c r="M83" s="644"/>
      <c r="N83" s="644"/>
      <c r="O83" s="645"/>
    </row>
    <row r="84" spans="1:26" s="9" customFormat="1" ht="30" customHeight="1" x14ac:dyDescent="0.2">
      <c r="A84" s="418"/>
      <c r="B84" s="418"/>
      <c r="C84" s="418"/>
      <c r="D84" s="418"/>
      <c r="E84" s="418"/>
      <c r="F84" s="418"/>
      <c r="G84" s="418"/>
      <c r="H84" s="418"/>
      <c r="I84" s="418"/>
      <c r="J84" s="418"/>
      <c r="K84" s="418"/>
      <c r="L84" s="418"/>
      <c r="M84" s="418"/>
      <c r="N84" s="418"/>
      <c r="O84" s="418"/>
      <c r="P84" s="15"/>
      <c r="Q84" s="20"/>
      <c r="R84" s="20"/>
      <c r="S84" s="20"/>
      <c r="T84" s="20"/>
      <c r="U84" s="20"/>
      <c r="V84" s="20"/>
      <c r="W84" s="20"/>
      <c r="X84" s="20"/>
      <c r="Y84" s="20"/>
      <c r="Z84" s="20"/>
    </row>
    <row r="85" spans="1:26" s="9" customFormat="1" ht="15" customHeight="1" x14ac:dyDescent="0.2">
      <c r="A85" s="431" t="s">
        <v>375</v>
      </c>
      <c r="B85" s="432"/>
      <c r="C85" s="432"/>
      <c r="D85" s="339"/>
      <c r="E85" s="339"/>
      <c r="F85" s="339"/>
      <c r="G85" s="339"/>
      <c r="H85" s="339"/>
      <c r="I85" s="339"/>
      <c r="J85" s="339"/>
      <c r="K85" s="339"/>
      <c r="L85" s="339"/>
      <c r="M85" s="339"/>
      <c r="N85" s="339"/>
      <c r="O85" s="340"/>
      <c r="P85" s="26"/>
      <c r="Q85" s="26"/>
      <c r="R85" s="20"/>
      <c r="S85" s="20"/>
      <c r="T85" s="20"/>
      <c r="U85" s="20"/>
      <c r="V85" s="20"/>
      <c r="W85" s="20"/>
      <c r="X85" s="20"/>
      <c r="Y85" s="20"/>
      <c r="Z85" s="20"/>
    </row>
    <row r="86" spans="1:26" s="9" customFormat="1" ht="60" customHeight="1" x14ac:dyDescent="0.2">
      <c r="A86" s="591">
        <f>Working!A197</f>
        <v>0</v>
      </c>
      <c r="B86" s="592"/>
      <c r="C86" s="592"/>
      <c r="D86" s="592"/>
      <c r="E86" s="592"/>
      <c r="F86" s="592"/>
      <c r="G86" s="592"/>
      <c r="H86" s="592"/>
      <c r="I86" s="592"/>
      <c r="J86" s="592"/>
      <c r="K86" s="592"/>
      <c r="L86" s="592"/>
      <c r="M86" s="592"/>
      <c r="N86" s="592"/>
      <c r="O86" s="593"/>
      <c r="P86" s="26"/>
      <c r="Q86" s="26"/>
      <c r="R86" s="20"/>
      <c r="S86" s="20"/>
      <c r="T86" s="20"/>
      <c r="U86" s="20"/>
      <c r="V86" s="20"/>
      <c r="W86" s="20"/>
      <c r="X86" s="20"/>
      <c r="Y86" s="20"/>
      <c r="Z86" s="20"/>
    </row>
    <row r="87" spans="1:26" s="9" customFormat="1" ht="60" customHeight="1" x14ac:dyDescent="0.2">
      <c r="A87" s="591">
        <f>Working!A198</f>
        <v>0</v>
      </c>
      <c r="B87" s="592"/>
      <c r="C87" s="592"/>
      <c r="D87" s="592"/>
      <c r="E87" s="592"/>
      <c r="F87" s="592"/>
      <c r="G87" s="592"/>
      <c r="H87" s="592"/>
      <c r="I87" s="592"/>
      <c r="J87" s="592"/>
      <c r="K87" s="592"/>
      <c r="L87" s="592"/>
      <c r="M87" s="592"/>
      <c r="N87" s="592"/>
      <c r="O87" s="593"/>
      <c r="P87" s="26"/>
      <c r="Q87" s="26"/>
      <c r="R87" s="20"/>
      <c r="S87" s="20"/>
      <c r="T87" s="20"/>
      <c r="U87" s="20"/>
      <c r="V87" s="20"/>
      <c r="W87" s="20"/>
      <c r="X87" s="20"/>
      <c r="Y87" s="20"/>
      <c r="Z87" s="20"/>
    </row>
    <row r="88" spans="1:26" s="304" customFormat="1" ht="60" customHeight="1" x14ac:dyDescent="0.2">
      <c r="A88" s="582"/>
      <c r="B88" s="594"/>
      <c r="C88" s="594"/>
      <c r="D88" s="594"/>
      <c r="E88" s="594"/>
      <c r="F88" s="594"/>
      <c r="G88" s="594"/>
      <c r="H88" s="594"/>
      <c r="I88" s="594"/>
      <c r="J88" s="594"/>
      <c r="K88" s="594"/>
      <c r="L88" s="594"/>
      <c r="M88" s="594"/>
      <c r="N88" s="594"/>
      <c r="O88" s="595"/>
      <c r="P88" s="303"/>
      <c r="Q88" s="303"/>
    </row>
    <row r="89" spans="1:26" ht="60" customHeight="1" x14ac:dyDescent="0.2">
      <c r="A89" s="591">
        <f>Working!A199</f>
        <v>0</v>
      </c>
      <c r="B89" s="592"/>
      <c r="C89" s="592"/>
      <c r="D89" s="592"/>
      <c r="E89" s="592"/>
      <c r="F89" s="592"/>
      <c r="G89" s="592"/>
      <c r="H89" s="592"/>
      <c r="I89" s="592"/>
      <c r="J89" s="592"/>
      <c r="K89" s="592"/>
      <c r="L89" s="592"/>
      <c r="M89" s="592"/>
      <c r="N89" s="592"/>
      <c r="O89" s="593"/>
      <c r="P89" s="26"/>
      <c r="Q89" s="26"/>
      <c r="R89" s="20"/>
      <c r="S89" s="20"/>
      <c r="T89" s="20"/>
      <c r="U89" s="20"/>
      <c r="V89" s="20"/>
      <c r="W89" s="20"/>
      <c r="X89" s="20"/>
      <c r="Y89" s="20"/>
      <c r="Z89" s="20"/>
    </row>
    <row r="90" spans="1:26" s="9" customFormat="1" ht="60" customHeight="1" x14ac:dyDescent="0.2">
      <c r="A90" s="591">
        <f>Working!A200</f>
        <v>0</v>
      </c>
      <c r="B90" s="592"/>
      <c r="C90" s="592"/>
      <c r="D90" s="592"/>
      <c r="E90" s="592"/>
      <c r="F90" s="592"/>
      <c r="G90" s="592"/>
      <c r="H90" s="592"/>
      <c r="I90" s="592"/>
      <c r="J90" s="592"/>
      <c r="K90" s="592"/>
      <c r="L90" s="592"/>
      <c r="M90" s="592"/>
      <c r="N90" s="592"/>
      <c r="O90" s="593"/>
      <c r="P90" s="26"/>
      <c r="Q90" s="26"/>
      <c r="R90" s="20"/>
      <c r="S90" s="20"/>
      <c r="T90" s="20"/>
      <c r="U90" s="20"/>
      <c r="V90" s="20"/>
      <c r="W90" s="20"/>
      <c r="X90" s="20"/>
      <c r="Y90" s="20"/>
      <c r="Z90" s="20"/>
    </row>
    <row r="91" spans="1:26" s="9" customFormat="1" ht="60" customHeight="1" x14ac:dyDescent="0.2">
      <c r="A91" s="596" t="str">
        <f>Working!A201</f>
        <v xml:space="preserve"> </v>
      </c>
      <c r="B91" s="596"/>
      <c r="C91" s="596"/>
      <c r="D91" s="596"/>
      <c r="E91" s="596"/>
      <c r="F91" s="596"/>
      <c r="G91" s="596"/>
      <c r="H91" s="596"/>
      <c r="I91" s="596"/>
      <c r="J91" s="596"/>
      <c r="K91" s="596"/>
      <c r="L91" s="596"/>
      <c r="M91" s="596"/>
      <c r="N91" s="596"/>
      <c r="O91" s="596"/>
      <c r="P91" s="26"/>
      <c r="Q91" s="3"/>
      <c r="R91" s="19"/>
      <c r="S91" s="19"/>
      <c r="T91" s="19"/>
      <c r="U91" s="20"/>
      <c r="V91" s="20"/>
      <c r="W91" s="20"/>
      <c r="X91" s="20"/>
      <c r="Y91" s="20"/>
      <c r="Z91" s="20"/>
    </row>
    <row r="92" spans="1:26" s="9" customFormat="1" ht="27" customHeight="1" x14ac:dyDescent="0.2">
      <c r="A92" s="590" t="str">
        <f>Working!A202</f>
        <v xml:space="preserve"> </v>
      </c>
      <c r="B92" s="590"/>
      <c r="C92" s="590"/>
      <c r="D92" s="590"/>
      <c r="E92" s="590"/>
      <c r="F92" s="590"/>
      <c r="G92" s="590"/>
      <c r="H92" s="590"/>
      <c r="I92" s="590"/>
      <c r="J92" s="590"/>
      <c r="K92" s="590"/>
      <c r="L92" s="590"/>
      <c r="M92" s="590"/>
      <c r="N92" s="590"/>
      <c r="O92" s="590"/>
      <c r="P92" s="26"/>
      <c r="Q92" s="3"/>
      <c r="R92" s="19"/>
      <c r="S92" s="19"/>
      <c r="T92" s="19"/>
      <c r="U92" s="20"/>
      <c r="V92" s="20"/>
      <c r="W92" s="20"/>
      <c r="X92" s="20"/>
      <c r="Y92" s="20"/>
      <c r="Z92" s="20"/>
    </row>
    <row r="93" spans="1:26" s="9" customFormat="1" ht="1.1499999999999999" customHeight="1" x14ac:dyDescent="0.2">
      <c r="A93" s="646" t="str">
        <f>Working!A203</f>
        <v xml:space="preserve"> </v>
      </c>
      <c r="B93" s="590"/>
      <c r="C93" s="590"/>
      <c r="D93" s="590"/>
      <c r="E93" s="590"/>
      <c r="F93" s="590"/>
      <c r="G93" s="590"/>
      <c r="H93" s="590"/>
      <c r="I93" s="590"/>
      <c r="J93" s="590"/>
      <c r="K93" s="590"/>
      <c r="L93" s="590"/>
      <c r="M93" s="590"/>
      <c r="N93" s="590"/>
      <c r="O93" s="647"/>
      <c r="P93" s="26"/>
      <c r="Q93" s="3"/>
      <c r="R93" s="19"/>
      <c r="S93" s="19"/>
      <c r="T93" s="19"/>
      <c r="U93" s="20"/>
      <c r="V93" s="20"/>
      <c r="W93" s="20"/>
      <c r="X93" s="20"/>
      <c r="Y93" s="20"/>
      <c r="Z93" s="20"/>
    </row>
    <row r="94" spans="1:26" s="9" customFormat="1" ht="1.1499999999999999" customHeight="1" x14ac:dyDescent="0.2">
      <c r="A94" s="631"/>
      <c r="B94" s="631"/>
      <c r="C94" s="631"/>
      <c r="D94" s="631"/>
      <c r="E94" s="631"/>
      <c r="F94" s="631"/>
      <c r="G94" s="631"/>
      <c r="H94" s="631"/>
      <c r="I94" s="631"/>
      <c r="J94" s="631"/>
      <c r="K94" s="631"/>
      <c r="L94" s="631"/>
      <c r="M94" s="631"/>
      <c r="N94" s="631"/>
      <c r="O94" s="631"/>
      <c r="P94" s="26"/>
      <c r="Q94" s="26"/>
      <c r="R94" s="20"/>
      <c r="S94" s="20"/>
      <c r="T94" s="20"/>
      <c r="U94" s="20"/>
      <c r="V94" s="20"/>
      <c r="W94" s="20"/>
      <c r="X94" s="20"/>
      <c r="Y94" s="20"/>
      <c r="Z94" s="20"/>
    </row>
    <row r="95" spans="1:26" s="9" customFormat="1" ht="27" customHeight="1" thickBot="1" x14ac:dyDescent="0.3">
      <c r="A95" s="625" t="s">
        <v>317</v>
      </c>
      <c r="B95" s="625"/>
      <c r="C95" s="625"/>
      <c r="D95" s="625"/>
      <c r="E95" s="625"/>
      <c r="F95" s="625"/>
      <c r="G95" s="625"/>
      <c r="H95" s="625"/>
      <c r="I95" s="625"/>
      <c r="J95" s="211">
        <f>SUM(L9,L11,L13,L17,L19,L23,L27,L29,L31,L33,L35,L50,L52,L56,L58,L61,L63,L65,L67,L70,L74,L76,L78,L82)</f>
        <v>140</v>
      </c>
      <c r="K95" s="589"/>
      <c r="L95" s="589"/>
      <c r="M95" s="589"/>
      <c r="N95" s="589"/>
      <c r="O95" s="589"/>
      <c r="P95" s="26"/>
      <c r="Q95" s="26"/>
      <c r="R95" s="20"/>
      <c r="S95" s="20"/>
      <c r="T95" s="20"/>
      <c r="U95" s="20"/>
      <c r="V95" s="20"/>
      <c r="W95" s="20"/>
      <c r="X95" s="20"/>
      <c r="Y95" s="20"/>
      <c r="Z95" s="20"/>
    </row>
    <row r="96" spans="1:26" s="9" customFormat="1" ht="27" customHeight="1" thickBot="1" x14ac:dyDescent="0.3">
      <c r="A96" s="625" t="s">
        <v>298</v>
      </c>
      <c r="B96" s="625"/>
      <c r="C96" s="625"/>
      <c r="D96" s="199" t="s">
        <v>295</v>
      </c>
      <c r="E96" s="200">
        <v>190</v>
      </c>
      <c r="F96" s="98"/>
      <c r="G96" s="587" t="s">
        <v>299</v>
      </c>
      <c r="H96" s="587"/>
      <c r="I96" s="588"/>
      <c r="J96" s="588"/>
      <c r="K96" s="588"/>
      <c r="L96" s="588"/>
      <c r="M96" s="588"/>
      <c r="N96" s="588"/>
      <c r="O96" s="588"/>
      <c r="P96" s="26"/>
      <c r="Q96" s="26"/>
      <c r="R96" s="20"/>
      <c r="S96" s="20"/>
      <c r="T96" s="20"/>
      <c r="U96" s="20"/>
      <c r="V96" s="20"/>
      <c r="W96" s="20"/>
      <c r="X96" s="20"/>
      <c r="Y96" s="20"/>
      <c r="Z96" s="20"/>
    </row>
    <row r="97" spans="1:26" s="9" customFormat="1" ht="27" customHeight="1" thickBot="1" x14ac:dyDescent="0.3">
      <c r="A97" s="585" t="s">
        <v>296</v>
      </c>
      <c r="B97" s="585"/>
      <c r="C97" s="585"/>
      <c r="D97" s="199" t="s">
        <v>295</v>
      </c>
      <c r="E97" s="201">
        <f>SUM(N9,N11,N13,N17,N19,N27,N29,N31,N33,N35,N56,N58,N65,N76,N78,N82)</f>
        <v>50</v>
      </c>
      <c r="F97" s="98"/>
      <c r="G97" s="587" t="s">
        <v>303</v>
      </c>
      <c r="H97" s="587"/>
      <c r="I97" s="587"/>
      <c r="J97" s="587"/>
      <c r="K97" s="587"/>
      <c r="L97" s="587"/>
      <c r="M97" s="587"/>
      <c r="N97" s="587"/>
      <c r="O97" s="587"/>
      <c r="P97" s="20"/>
      <c r="Q97" s="20"/>
      <c r="R97" s="20"/>
      <c r="S97" s="20"/>
      <c r="T97" s="20"/>
      <c r="U97" s="20"/>
      <c r="V97" s="20"/>
      <c r="W97" s="20"/>
      <c r="X97" s="20"/>
      <c r="Y97" s="20"/>
      <c r="Z97" s="20"/>
    </row>
    <row r="98" spans="1:26" s="9" customFormat="1" ht="27" customHeight="1" thickBot="1" x14ac:dyDescent="0.3">
      <c r="A98" s="585" t="s">
        <v>300</v>
      </c>
      <c r="B98" s="585"/>
      <c r="C98" s="585"/>
      <c r="D98" s="199" t="s">
        <v>295</v>
      </c>
      <c r="E98" s="202">
        <f>E96-E97</f>
        <v>140</v>
      </c>
      <c r="F98" s="98"/>
      <c r="G98" s="587" t="s">
        <v>304</v>
      </c>
      <c r="H98" s="587"/>
      <c r="I98" s="587"/>
      <c r="J98" s="587"/>
      <c r="K98" s="587"/>
      <c r="L98" s="587"/>
      <c r="M98" s="587"/>
      <c r="N98" s="587"/>
      <c r="O98" s="587"/>
      <c r="P98" s="20"/>
      <c r="Q98" s="20"/>
      <c r="R98" s="20"/>
      <c r="S98" s="20"/>
      <c r="T98" s="20"/>
      <c r="U98" s="20"/>
      <c r="V98" s="20"/>
      <c r="W98" s="20"/>
      <c r="X98" s="20"/>
      <c r="Y98" s="20"/>
      <c r="Z98" s="20"/>
    </row>
    <row r="99" spans="1:26" s="9" customFormat="1" ht="36" customHeight="1" x14ac:dyDescent="0.25">
      <c r="A99" s="586" t="s">
        <v>301</v>
      </c>
      <c r="B99" s="586"/>
      <c r="C99" s="586"/>
      <c r="D99" s="589"/>
      <c r="E99" s="589"/>
      <c r="F99" s="589"/>
      <c r="G99" s="627" t="s">
        <v>305</v>
      </c>
      <c r="H99" s="627"/>
      <c r="I99" s="627"/>
      <c r="J99" s="627"/>
      <c r="K99" s="627"/>
      <c r="L99" s="627"/>
      <c r="M99" s="627"/>
      <c r="N99" s="627"/>
      <c r="O99" s="627"/>
      <c r="P99" s="20"/>
      <c r="Q99" s="20"/>
      <c r="R99" s="20"/>
      <c r="S99" s="20"/>
      <c r="T99" s="20"/>
      <c r="U99" s="20"/>
      <c r="V99" s="20"/>
      <c r="W99" s="20"/>
      <c r="X99" s="20"/>
      <c r="Y99" s="20"/>
      <c r="Z99" s="20"/>
    </row>
    <row r="100" spans="1:26" s="9" customFormat="1" ht="27" customHeight="1" thickBot="1" x14ac:dyDescent="0.3">
      <c r="A100" s="585" t="s">
        <v>302</v>
      </c>
      <c r="B100" s="585"/>
      <c r="C100" s="585"/>
      <c r="D100" s="199" t="s">
        <v>295</v>
      </c>
      <c r="E100" s="200">
        <f>E98*0.8</f>
        <v>112</v>
      </c>
      <c r="F100" s="98"/>
      <c r="G100" s="587"/>
      <c r="H100" s="587"/>
      <c r="I100" s="587"/>
      <c r="J100" s="587"/>
      <c r="K100" s="587"/>
      <c r="L100" s="587"/>
      <c r="M100" s="587"/>
      <c r="N100" s="587"/>
      <c r="O100" s="587"/>
      <c r="P100" s="20"/>
      <c r="Q100" s="20"/>
      <c r="R100" s="20"/>
      <c r="S100" s="20"/>
      <c r="T100" s="20"/>
      <c r="U100" s="20"/>
      <c r="V100" s="20"/>
      <c r="W100" s="20"/>
      <c r="X100" s="20"/>
      <c r="Y100" s="20"/>
      <c r="Z100" s="20"/>
    </row>
    <row r="101" spans="1:26" s="9" customFormat="1" ht="15" customHeight="1" x14ac:dyDescent="0.2">
      <c r="A101" s="589"/>
      <c r="B101" s="589"/>
      <c r="C101" s="589"/>
      <c r="D101" s="589"/>
      <c r="E101" s="589"/>
      <c r="F101" s="589"/>
      <c r="G101" s="589"/>
      <c r="H101" s="589"/>
      <c r="I101" s="589"/>
      <c r="J101" s="589"/>
      <c r="K101" s="589"/>
      <c r="L101" s="589"/>
      <c r="M101" s="589"/>
      <c r="N101" s="589"/>
      <c r="O101" s="589"/>
      <c r="P101" s="20"/>
      <c r="Q101" s="20"/>
      <c r="R101" s="20"/>
      <c r="S101" s="20"/>
      <c r="T101" s="20"/>
      <c r="U101" s="20"/>
      <c r="V101" s="20"/>
      <c r="W101" s="20"/>
      <c r="X101" s="20"/>
      <c r="Y101" s="20"/>
      <c r="Z101" s="20"/>
    </row>
    <row r="102" spans="1:26" s="9" customFormat="1" ht="18" customHeight="1" x14ac:dyDescent="0.25">
      <c r="A102" s="589"/>
      <c r="B102" s="589"/>
      <c r="C102" s="603"/>
      <c r="D102" s="203" t="str">
        <f>IF(J95&gt;=E100, "✓", "")</f>
        <v>✓</v>
      </c>
      <c r="E102" s="199" t="s">
        <v>257</v>
      </c>
      <c r="F102" s="604"/>
      <c r="G102" s="605"/>
      <c r="H102" s="203" t="str">
        <f>IF(AND(J95&lt;E100, OR(L82=10,M82=10,N82=10)), "✓", "")</f>
        <v/>
      </c>
      <c r="I102" s="585" t="s">
        <v>256</v>
      </c>
      <c r="J102" s="585"/>
      <c r="K102" s="625" t="s">
        <v>306</v>
      </c>
      <c r="L102" s="625"/>
      <c r="M102" s="625"/>
      <c r="N102" s="625"/>
      <c r="O102" s="625"/>
      <c r="P102" s="20"/>
      <c r="Q102" s="20"/>
      <c r="R102" s="20"/>
      <c r="S102" s="20"/>
      <c r="T102" s="20"/>
      <c r="U102" s="20"/>
      <c r="V102" s="20"/>
      <c r="W102" s="20"/>
      <c r="X102" s="20"/>
      <c r="Y102" s="20"/>
      <c r="Z102" s="20"/>
    </row>
    <row r="103" spans="1:26" s="9" customFormat="1" x14ac:dyDescent="0.2">
      <c r="A103" s="537"/>
      <c r="B103" s="537"/>
      <c r="C103" s="537"/>
      <c r="D103" s="537"/>
      <c r="E103" s="537"/>
      <c r="F103" s="537"/>
      <c r="G103" s="537"/>
      <c r="H103" s="537"/>
      <c r="I103" s="537"/>
      <c r="J103" s="537"/>
      <c r="K103" s="537"/>
      <c r="L103" s="537"/>
      <c r="M103" s="537"/>
      <c r="N103" s="537"/>
      <c r="O103" s="537"/>
      <c r="P103" s="20"/>
      <c r="Q103" s="20"/>
      <c r="R103" s="20"/>
      <c r="S103" s="20"/>
      <c r="T103" s="20"/>
      <c r="U103" s="20"/>
      <c r="V103" s="20"/>
      <c r="W103" s="20"/>
      <c r="X103" s="20"/>
      <c r="Y103" s="20"/>
      <c r="Z103" s="20"/>
    </row>
    <row r="104" spans="1:26" s="9" customFormat="1" x14ac:dyDescent="0.2">
      <c r="A104" s="648" t="s">
        <v>309</v>
      </c>
      <c r="B104" s="649"/>
      <c r="C104" s="649"/>
      <c r="D104" s="649"/>
      <c r="E104" s="649"/>
      <c r="F104" s="649"/>
      <c r="G104" s="649"/>
      <c r="H104" s="649"/>
      <c r="I104" s="649"/>
      <c r="J104" s="649"/>
      <c r="K104" s="649"/>
      <c r="L104" s="649"/>
      <c r="M104" s="649"/>
      <c r="N104" s="649"/>
      <c r="O104" s="650"/>
      <c r="P104" s="20"/>
      <c r="Q104" s="20"/>
      <c r="R104" s="20"/>
      <c r="S104" s="20"/>
      <c r="T104" s="20"/>
      <c r="U104" s="20"/>
      <c r="V104" s="20"/>
      <c r="W104" s="20"/>
      <c r="X104" s="20"/>
      <c r="Y104" s="20"/>
      <c r="Z104" s="20"/>
    </row>
    <row r="105" spans="1:26" s="9" customFormat="1" x14ac:dyDescent="0.2">
      <c r="A105" s="636" t="s">
        <v>310</v>
      </c>
      <c r="B105" s="637"/>
      <c r="C105" s="637"/>
      <c r="D105" s="637"/>
      <c r="E105" s="637"/>
      <c r="F105" s="637"/>
      <c r="G105" s="637"/>
      <c r="H105" s="637"/>
      <c r="I105" s="637"/>
      <c r="J105" s="637"/>
      <c r="K105" s="637"/>
      <c r="L105" s="637"/>
      <c r="M105" s="637"/>
      <c r="N105" s="637"/>
      <c r="O105" s="638"/>
      <c r="P105" s="20"/>
      <c r="Q105" s="20"/>
      <c r="R105" s="20"/>
      <c r="S105" s="20"/>
      <c r="T105" s="20"/>
      <c r="U105" s="20"/>
      <c r="V105" s="20"/>
      <c r="W105" s="20"/>
      <c r="X105" s="20"/>
      <c r="Y105" s="20"/>
      <c r="Z105" s="20"/>
    </row>
    <row r="106" spans="1:26" s="9" customFormat="1" x14ac:dyDescent="0.2">
      <c r="A106" s="636" t="s">
        <v>311</v>
      </c>
      <c r="B106" s="637"/>
      <c r="C106" s="637"/>
      <c r="D106" s="637"/>
      <c r="E106" s="637"/>
      <c r="F106" s="637"/>
      <c r="G106" s="637"/>
      <c r="H106" s="637"/>
      <c r="I106" s="637"/>
      <c r="J106" s="637"/>
      <c r="K106" s="637"/>
      <c r="L106" s="637"/>
      <c r="M106" s="637"/>
      <c r="N106" s="637"/>
      <c r="O106" s="638"/>
      <c r="P106" s="20"/>
      <c r="Q106" s="20"/>
      <c r="R106" s="20"/>
      <c r="S106" s="20"/>
      <c r="T106" s="20"/>
      <c r="U106" s="20"/>
      <c r="V106" s="20"/>
      <c r="W106" s="20"/>
      <c r="X106" s="20"/>
      <c r="Y106" s="20"/>
      <c r="Z106" s="20"/>
    </row>
    <row r="107" spans="1:26" s="9" customFormat="1" x14ac:dyDescent="0.2">
      <c r="A107" s="639" t="s">
        <v>322</v>
      </c>
      <c r="B107" s="640"/>
      <c r="C107" s="640"/>
      <c r="D107" s="640"/>
      <c r="E107" s="640"/>
      <c r="F107" s="640"/>
      <c r="G107" s="640"/>
      <c r="H107" s="640"/>
      <c r="I107" s="640"/>
      <c r="J107" s="640"/>
      <c r="K107" s="640"/>
      <c r="L107" s="640"/>
      <c r="M107" s="640"/>
      <c r="N107" s="640"/>
      <c r="O107" s="641"/>
      <c r="P107" s="20"/>
      <c r="Q107" s="20"/>
      <c r="R107" s="20"/>
      <c r="S107" s="20"/>
      <c r="T107" s="20"/>
      <c r="U107" s="20"/>
      <c r="V107" s="20"/>
      <c r="W107" s="20"/>
      <c r="X107" s="20"/>
      <c r="Y107" s="20"/>
      <c r="Z107" s="20"/>
    </row>
    <row r="108" spans="1:26" x14ac:dyDescent="0.2">
      <c r="A108" s="142"/>
      <c r="B108" s="142"/>
      <c r="C108" s="142"/>
      <c r="D108" s="142"/>
      <c r="E108" s="142"/>
      <c r="F108" s="142"/>
      <c r="G108" s="142"/>
      <c r="H108" s="142"/>
      <c r="I108" s="142"/>
      <c r="J108" s="142"/>
      <c r="K108" s="142"/>
      <c r="L108" s="142"/>
      <c r="M108" s="142"/>
      <c r="N108" s="142"/>
      <c r="O108" s="142"/>
    </row>
    <row r="109" spans="1:26" x14ac:dyDescent="0.2">
      <c r="A109" s="142"/>
      <c r="B109" s="142"/>
      <c r="C109" s="142"/>
      <c r="D109" s="142"/>
      <c r="E109" s="142"/>
      <c r="F109" s="142"/>
      <c r="G109" s="142"/>
      <c r="H109" s="142"/>
      <c r="I109" s="142"/>
      <c r="J109" s="142"/>
      <c r="K109" s="142"/>
      <c r="L109" s="142"/>
      <c r="M109" s="142"/>
      <c r="N109" s="142"/>
      <c r="O109" s="142"/>
    </row>
    <row r="110" spans="1:26" x14ac:dyDescent="0.2">
      <c r="A110" s="142"/>
      <c r="B110" s="142"/>
      <c r="C110" s="142"/>
      <c r="D110" s="142"/>
      <c r="E110" s="142"/>
      <c r="F110" s="142"/>
      <c r="G110" s="142"/>
      <c r="H110" s="142"/>
      <c r="I110" s="142"/>
      <c r="J110" s="142"/>
      <c r="K110" s="142"/>
      <c r="L110" s="142"/>
      <c r="M110" s="142"/>
      <c r="N110" s="142"/>
      <c r="O110" s="142"/>
    </row>
    <row r="111" spans="1:26" x14ac:dyDescent="0.2">
      <c r="A111" s="142"/>
      <c r="B111" s="142"/>
      <c r="C111" s="142"/>
      <c r="D111" s="142"/>
      <c r="E111" s="142"/>
      <c r="F111" s="142"/>
      <c r="G111" s="142"/>
      <c r="H111" s="142"/>
      <c r="I111" s="142"/>
      <c r="J111" s="142"/>
      <c r="K111" s="142"/>
      <c r="L111" s="142"/>
      <c r="M111" s="142"/>
      <c r="N111" s="142"/>
      <c r="O111" s="142"/>
    </row>
    <row r="112" spans="1:26" x14ac:dyDescent="0.2">
      <c r="A112" s="142"/>
      <c r="B112" s="142"/>
      <c r="C112" s="142"/>
      <c r="D112" s="142"/>
      <c r="E112" s="142"/>
      <c r="F112" s="142"/>
      <c r="G112" s="142"/>
      <c r="H112" s="142"/>
      <c r="I112" s="142"/>
      <c r="J112" s="142"/>
      <c r="K112" s="142"/>
      <c r="L112" s="142"/>
      <c r="M112" s="142"/>
      <c r="N112" s="142"/>
      <c r="O112" s="142"/>
    </row>
    <row r="113" spans="1:15" x14ac:dyDescent="0.2">
      <c r="A113" s="142"/>
      <c r="B113" s="142"/>
      <c r="C113" s="142"/>
      <c r="D113" s="142"/>
      <c r="E113" s="142"/>
      <c r="F113" s="142"/>
      <c r="G113" s="142"/>
      <c r="H113" s="142"/>
      <c r="I113" s="142"/>
      <c r="J113" s="142"/>
      <c r="K113" s="142"/>
      <c r="L113" s="142"/>
      <c r="M113" s="142"/>
      <c r="N113" s="142"/>
      <c r="O113" s="142"/>
    </row>
    <row r="114" spans="1:15" x14ac:dyDescent="0.2">
      <c r="A114" s="142"/>
      <c r="B114" s="142"/>
      <c r="C114" s="142"/>
      <c r="D114" s="142"/>
      <c r="E114" s="142"/>
      <c r="F114" s="142"/>
      <c r="G114" s="142"/>
      <c r="H114" s="142"/>
      <c r="I114" s="142"/>
      <c r="J114" s="142"/>
      <c r="K114" s="142"/>
      <c r="L114" s="142"/>
      <c r="M114" s="142"/>
      <c r="N114" s="142"/>
      <c r="O114" s="142"/>
    </row>
    <row r="115" spans="1:15" x14ac:dyDescent="0.2">
      <c r="A115" s="142"/>
      <c r="B115" s="142"/>
      <c r="C115" s="142"/>
      <c r="D115" s="142"/>
      <c r="E115" s="142"/>
      <c r="F115" s="142"/>
      <c r="G115" s="142"/>
      <c r="H115" s="142"/>
      <c r="I115" s="142"/>
      <c r="J115" s="142"/>
      <c r="K115" s="142"/>
      <c r="L115" s="142"/>
      <c r="M115" s="142"/>
      <c r="N115" s="142"/>
      <c r="O115" s="142"/>
    </row>
    <row r="116" spans="1:15" x14ac:dyDescent="0.2">
      <c r="A116" s="142"/>
      <c r="B116" s="142"/>
      <c r="C116" s="142"/>
      <c r="D116" s="142"/>
      <c r="E116" s="142"/>
      <c r="F116" s="142"/>
      <c r="G116" s="142"/>
      <c r="H116" s="142"/>
      <c r="I116" s="142"/>
      <c r="J116" s="142"/>
      <c r="K116" s="142"/>
      <c r="L116" s="142"/>
      <c r="M116" s="142"/>
      <c r="N116" s="142"/>
      <c r="O116" s="142"/>
    </row>
    <row r="117" spans="1:15" x14ac:dyDescent="0.2">
      <c r="A117" s="142"/>
      <c r="B117" s="142"/>
      <c r="C117" s="142"/>
      <c r="D117" s="142"/>
      <c r="E117" s="142"/>
      <c r="F117" s="142"/>
      <c r="G117" s="142"/>
      <c r="H117" s="142"/>
      <c r="I117" s="142"/>
      <c r="J117" s="142"/>
      <c r="K117" s="142"/>
      <c r="L117" s="142"/>
      <c r="M117" s="142"/>
      <c r="N117" s="142"/>
      <c r="O117" s="142"/>
    </row>
    <row r="118" spans="1:15" x14ac:dyDescent="0.2">
      <c r="A118" s="142"/>
      <c r="B118" s="142"/>
      <c r="C118" s="142"/>
      <c r="D118" s="142"/>
      <c r="E118" s="142"/>
      <c r="F118" s="142"/>
      <c r="G118" s="142"/>
      <c r="H118" s="142"/>
      <c r="I118" s="142"/>
      <c r="J118" s="142"/>
      <c r="K118" s="142"/>
      <c r="L118" s="142"/>
      <c r="M118" s="142"/>
      <c r="N118" s="142"/>
      <c r="O118" s="142"/>
    </row>
    <row r="119" spans="1:15" x14ac:dyDescent="0.2">
      <c r="A119" s="142"/>
      <c r="B119" s="142"/>
      <c r="C119" s="142"/>
      <c r="D119" s="142"/>
      <c r="E119" s="142"/>
      <c r="F119" s="142"/>
      <c r="G119" s="142"/>
      <c r="H119" s="142"/>
      <c r="I119" s="142"/>
      <c r="J119" s="142"/>
      <c r="K119" s="142"/>
      <c r="L119" s="142"/>
      <c r="M119" s="142"/>
      <c r="N119" s="142"/>
      <c r="O119" s="142"/>
    </row>
    <row r="120" spans="1:15" x14ac:dyDescent="0.2">
      <c r="A120" s="142"/>
      <c r="B120" s="142"/>
      <c r="C120" s="142"/>
      <c r="D120" s="142"/>
      <c r="E120" s="142"/>
      <c r="F120" s="142"/>
      <c r="G120" s="142"/>
      <c r="H120" s="142"/>
      <c r="I120" s="142"/>
      <c r="J120" s="142"/>
      <c r="K120" s="142"/>
      <c r="L120" s="142"/>
      <c r="M120" s="142"/>
      <c r="N120" s="142"/>
      <c r="O120" s="142"/>
    </row>
    <row r="121" spans="1:15" x14ac:dyDescent="0.2">
      <c r="A121" s="142"/>
      <c r="B121" s="142"/>
      <c r="C121" s="142"/>
      <c r="D121" s="142"/>
      <c r="E121" s="142"/>
      <c r="F121" s="142"/>
      <c r="G121" s="142"/>
      <c r="H121" s="142"/>
      <c r="I121" s="142"/>
      <c r="J121" s="142"/>
      <c r="K121" s="142"/>
      <c r="L121" s="142"/>
      <c r="M121" s="142"/>
      <c r="N121" s="142"/>
      <c r="O121" s="142"/>
    </row>
    <row r="122" spans="1:15" x14ac:dyDescent="0.2">
      <c r="A122" s="142"/>
      <c r="B122" s="142"/>
      <c r="C122" s="142"/>
      <c r="D122" s="142"/>
      <c r="E122" s="142"/>
      <c r="F122" s="142"/>
      <c r="G122" s="142"/>
      <c r="H122" s="142"/>
      <c r="I122" s="142"/>
      <c r="J122" s="142"/>
      <c r="K122" s="142"/>
      <c r="L122" s="142"/>
      <c r="M122" s="142"/>
      <c r="N122" s="142"/>
      <c r="O122" s="142"/>
    </row>
    <row r="123" spans="1:15" x14ac:dyDescent="0.2">
      <c r="A123" s="142"/>
      <c r="B123" s="142"/>
      <c r="C123" s="142"/>
      <c r="D123" s="142"/>
      <c r="E123" s="142"/>
      <c r="F123" s="142"/>
      <c r="G123" s="142"/>
      <c r="H123" s="142"/>
      <c r="I123" s="142"/>
      <c r="J123" s="142"/>
      <c r="K123" s="142"/>
      <c r="L123" s="142"/>
      <c r="M123" s="142"/>
      <c r="N123" s="142"/>
      <c r="O123" s="142"/>
    </row>
    <row r="124" spans="1:15" x14ac:dyDescent="0.2">
      <c r="A124" s="142"/>
      <c r="B124" s="142"/>
      <c r="C124" s="142"/>
      <c r="D124" s="142"/>
      <c r="E124" s="142"/>
      <c r="F124" s="142"/>
      <c r="G124" s="142"/>
      <c r="H124" s="142"/>
      <c r="I124" s="142"/>
      <c r="J124" s="142"/>
      <c r="K124" s="142"/>
      <c r="L124" s="142"/>
      <c r="M124" s="142"/>
      <c r="N124" s="142"/>
      <c r="O124" s="142"/>
    </row>
    <row r="125" spans="1:15" x14ac:dyDescent="0.2">
      <c r="A125" s="142"/>
      <c r="B125" s="142"/>
      <c r="C125" s="142"/>
      <c r="D125" s="142"/>
      <c r="E125" s="142"/>
      <c r="F125" s="142"/>
      <c r="G125" s="142"/>
      <c r="H125" s="142"/>
      <c r="I125" s="142"/>
      <c r="J125" s="142"/>
      <c r="K125" s="142"/>
      <c r="L125" s="142"/>
      <c r="M125" s="142"/>
      <c r="N125" s="142"/>
      <c r="O125" s="142"/>
    </row>
    <row r="126" spans="1:15" x14ac:dyDescent="0.2">
      <c r="A126" s="142"/>
      <c r="B126" s="142"/>
      <c r="C126" s="142"/>
      <c r="D126" s="142"/>
      <c r="E126" s="142"/>
      <c r="F126" s="142"/>
      <c r="G126" s="142"/>
      <c r="H126" s="142"/>
      <c r="I126" s="142"/>
      <c r="J126" s="142"/>
      <c r="K126" s="142"/>
      <c r="L126" s="142"/>
      <c r="M126" s="142"/>
      <c r="N126" s="142"/>
      <c r="O126" s="142"/>
    </row>
    <row r="127" spans="1:15" x14ac:dyDescent="0.2">
      <c r="A127" s="142"/>
      <c r="B127" s="142"/>
      <c r="C127" s="142"/>
      <c r="D127" s="142"/>
      <c r="E127" s="142"/>
      <c r="F127" s="142"/>
      <c r="G127" s="142"/>
      <c r="H127" s="142"/>
      <c r="I127" s="142"/>
      <c r="J127" s="142"/>
      <c r="K127" s="142"/>
      <c r="L127" s="142"/>
      <c r="M127" s="142"/>
      <c r="N127" s="142"/>
      <c r="O127" s="142"/>
    </row>
    <row r="128" spans="1:15" x14ac:dyDescent="0.2">
      <c r="A128" s="142"/>
      <c r="B128" s="142"/>
      <c r="C128" s="142"/>
      <c r="D128" s="142"/>
      <c r="E128" s="142"/>
      <c r="F128" s="142"/>
      <c r="G128" s="142"/>
      <c r="H128" s="142"/>
      <c r="I128" s="142"/>
      <c r="J128" s="142"/>
      <c r="K128" s="142"/>
      <c r="L128" s="142"/>
      <c r="M128" s="142"/>
      <c r="N128" s="142"/>
      <c r="O128" s="142"/>
    </row>
    <row r="129" spans="1:15" x14ac:dyDescent="0.2">
      <c r="A129" s="142"/>
      <c r="B129" s="142"/>
      <c r="C129" s="142"/>
      <c r="D129" s="142"/>
      <c r="E129" s="142"/>
      <c r="F129" s="142"/>
      <c r="G129" s="142"/>
      <c r="H129" s="142"/>
      <c r="I129" s="142"/>
      <c r="J129" s="142"/>
      <c r="K129" s="142"/>
      <c r="L129" s="142"/>
      <c r="M129" s="142"/>
      <c r="N129" s="142"/>
      <c r="O129" s="142"/>
    </row>
    <row r="130" spans="1:15" x14ac:dyDescent="0.2">
      <c r="A130" s="142"/>
      <c r="B130" s="142"/>
      <c r="C130" s="142"/>
      <c r="D130" s="142"/>
      <c r="E130" s="142"/>
      <c r="F130" s="142"/>
      <c r="G130" s="142"/>
      <c r="H130" s="142"/>
      <c r="I130" s="142"/>
      <c r="J130" s="142"/>
      <c r="K130" s="142"/>
      <c r="L130" s="142"/>
      <c r="M130" s="142"/>
      <c r="N130" s="142"/>
      <c r="O130" s="142"/>
    </row>
    <row r="131" spans="1:15" x14ac:dyDescent="0.2">
      <c r="A131" s="142"/>
      <c r="B131" s="142"/>
      <c r="C131" s="142"/>
      <c r="D131" s="142"/>
      <c r="E131" s="142"/>
      <c r="F131" s="142"/>
      <c r="G131" s="142"/>
      <c r="H131" s="142"/>
      <c r="I131" s="142"/>
      <c r="J131" s="142"/>
      <c r="K131" s="142"/>
      <c r="L131" s="142"/>
      <c r="M131" s="142"/>
      <c r="N131" s="142"/>
      <c r="O131" s="142"/>
    </row>
    <row r="132" spans="1:15" x14ac:dyDescent="0.2">
      <c r="A132" s="142"/>
      <c r="B132" s="142"/>
      <c r="C132" s="142"/>
      <c r="D132" s="142"/>
      <c r="E132" s="142"/>
      <c r="F132" s="142"/>
      <c r="G132" s="142"/>
      <c r="H132" s="142"/>
      <c r="I132" s="142"/>
      <c r="J132" s="142"/>
      <c r="K132" s="142"/>
      <c r="L132" s="142"/>
      <c r="M132" s="142"/>
      <c r="N132" s="142"/>
      <c r="O132" s="142"/>
    </row>
    <row r="133" spans="1:15" x14ac:dyDescent="0.2">
      <c r="A133" s="142"/>
      <c r="B133" s="142"/>
      <c r="C133" s="142"/>
      <c r="D133" s="142"/>
      <c r="E133" s="142"/>
      <c r="F133" s="142"/>
      <c r="G133" s="142"/>
      <c r="H133" s="142"/>
      <c r="I133" s="142"/>
      <c r="J133" s="142"/>
      <c r="K133" s="142"/>
      <c r="L133" s="142"/>
      <c r="M133" s="142"/>
      <c r="N133" s="142"/>
      <c r="O133" s="142"/>
    </row>
    <row r="134" spans="1:15" x14ac:dyDescent="0.2">
      <c r="A134" s="142"/>
      <c r="B134" s="142"/>
      <c r="C134" s="142"/>
      <c r="D134" s="142"/>
      <c r="E134" s="142"/>
      <c r="F134" s="142"/>
      <c r="G134" s="142"/>
      <c r="H134" s="142"/>
      <c r="I134" s="142"/>
      <c r="J134" s="142"/>
      <c r="K134" s="142"/>
      <c r="L134" s="142"/>
      <c r="M134" s="142"/>
      <c r="N134" s="142"/>
      <c r="O134" s="142"/>
    </row>
    <row r="135" spans="1:15" x14ac:dyDescent="0.2">
      <c r="A135" s="142"/>
      <c r="B135" s="142"/>
      <c r="C135" s="142"/>
      <c r="D135" s="142"/>
      <c r="E135" s="142"/>
      <c r="F135" s="142"/>
      <c r="G135" s="142"/>
      <c r="H135" s="142"/>
      <c r="I135" s="142"/>
      <c r="J135" s="142"/>
      <c r="K135" s="142"/>
      <c r="L135" s="142"/>
      <c r="M135" s="142"/>
      <c r="N135" s="142"/>
      <c r="O135" s="142"/>
    </row>
    <row r="136" spans="1:15" x14ac:dyDescent="0.2">
      <c r="A136" s="142"/>
      <c r="B136" s="142"/>
      <c r="C136" s="142"/>
      <c r="D136" s="142"/>
      <c r="E136" s="142"/>
      <c r="F136" s="142"/>
      <c r="G136" s="142"/>
      <c r="H136" s="142"/>
      <c r="I136" s="142"/>
      <c r="J136" s="142"/>
      <c r="K136" s="142"/>
      <c r="L136" s="142"/>
      <c r="M136" s="142"/>
      <c r="N136" s="142"/>
      <c r="O136" s="142"/>
    </row>
    <row r="137" spans="1:15" x14ac:dyDescent="0.2">
      <c r="A137" s="142"/>
      <c r="B137" s="142"/>
      <c r="C137" s="142"/>
      <c r="D137" s="142"/>
      <c r="E137" s="142"/>
      <c r="F137" s="142"/>
      <c r="G137" s="142"/>
      <c r="H137" s="142"/>
      <c r="I137" s="142"/>
      <c r="J137" s="142"/>
      <c r="K137" s="142"/>
      <c r="L137" s="142"/>
      <c r="M137" s="142"/>
      <c r="N137" s="142"/>
      <c r="O137" s="142"/>
    </row>
    <row r="138" spans="1:15" x14ac:dyDescent="0.2">
      <c r="A138" s="142"/>
      <c r="B138" s="142"/>
      <c r="C138" s="142"/>
      <c r="D138" s="142"/>
      <c r="E138" s="142"/>
      <c r="F138" s="142"/>
      <c r="G138" s="142"/>
      <c r="H138" s="142"/>
      <c r="I138" s="142"/>
      <c r="J138" s="142"/>
      <c r="K138" s="142"/>
      <c r="L138" s="142"/>
      <c r="M138" s="142"/>
      <c r="N138" s="142"/>
      <c r="O138" s="142"/>
    </row>
    <row r="139" spans="1:15" x14ac:dyDescent="0.2">
      <c r="A139" s="142"/>
      <c r="B139" s="142"/>
      <c r="C139" s="142"/>
      <c r="D139" s="142"/>
      <c r="E139" s="142"/>
      <c r="F139" s="142"/>
      <c r="G139" s="142"/>
      <c r="H139" s="142"/>
      <c r="I139" s="142"/>
      <c r="J139" s="142"/>
      <c r="K139" s="142"/>
      <c r="L139" s="142"/>
      <c r="M139" s="142"/>
      <c r="N139" s="142"/>
      <c r="O139" s="142"/>
    </row>
    <row r="140" spans="1:15" x14ac:dyDescent="0.2">
      <c r="A140" s="142"/>
      <c r="B140" s="142"/>
      <c r="C140" s="142"/>
      <c r="D140" s="142"/>
      <c r="E140" s="142"/>
      <c r="F140" s="142"/>
      <c r="G140" s="142"/>
      <c r="H140" s="142"/>
      <c r="I140" s="142"/>
      <c r="J140" s="142"/>
      <c r="K140" s="142"/>
      <c r="L140" s="142"/>
      <c r="M140" s="142"/>
      <c r="N140" s="142"/>
      <c r="O140" s="142"/>
    </row>
    <row r="141" spans="1:15" x14ac:dyDescent="0.2">
      <c r="A141" s="142"/>
      <c r="B141" s="142"/>
      <c r="C141" s="142"/>
      <c r="D141" s="142"/>
      <c r="E141" s="142"/>
      <c r="F141" s="142"/>
      <c r="G141" s="142"/>
      <c r="H141" s="142"/>
      <c r="I141" s="142"/>
      <c r="J141" s="142"/>
      <c r="K141" s="142"/>
      <c r="L141" s="142"/>
      <c r="M141" s="142"/>
      <c r="N141" s="142"/>
      <c r="O141" s="142"/>
    </row>
    <row r="142" spans="1:15" x14ac:dyDescent="0.2">
      <c r="A142" s="142"/>
      <c r="B142" s="142"/>
      <c r="C142" s="142"/>
      <c r="D142" s="142"/>
      <c r="E142" s="142"/>
      <c r="F142" s="142"/>
      <c r="G142" s="142"/>
      <c r="H142" s="142"/>
      <c r="I142" s="142"/>
      <c r="J142" s="142"/>
      <c r="K142" s="142"/>
      <c r="L142" s="142"/>
      <c r="M142" s="142"/>
      <c r="N142" s="142"/>
      <c r="O142" s="142"/>
    </row>
    <row r="143" spans="1:15" x14ac:dyDescent="0.2">
      <c r="A143" s="142"/>
      <c r="B143" s="142"/>
      <c r="C143" s="142"/>
      <c r="D143" s="142"/>
      <c r="E143" s="142"/>
      <c r="F143" s="142"/>
      <c r="G143" s="142"/>
      <c r="H143" s="142"/>
      <c r="I143" s="142"/>
      <c r="J143" s="142"/>
      <c r="K143" s="142"/>
      <c r="L143" s="142"/>
      <c r="M143" s="142"/>
      <c r="N143" s="142"/>
      <c r="O143" s="142"/>
    </row>
    <row r="144" spans="1:15" x14ac:dyDescent="0.2">
      <c r="A144" s="142"/>
      <c r="B144" s="142"/>
      <c r="C144" s="142"/>
      <c r="D144" s="142"/>
      <c r="E144" s="142"/>
      <c r="F144" s="142"/>
      <c r="G144" s="142"/>
      <c r="H144" s="142"/>
      <c r="I144" s="142"/>
      <c r="J144" s="142"/>
      <c r="K144" s="142"/>
      <c r="L144" s="142"/>
      <c r="M144" s="142"/>
      <c r="N144" s="142"/>
      <c r="O144" s="142"/>
    </row>
    <row r="145" spans="1:15" x14ac:dyDescent="0.2">
      <c r="A145" s="142"/>
      <c r="B145" s="142"/>
      <c r="C145" s="142"/>
      <c r="D145" s="142"/>
      <c r="E145" s="142"/>
      <c r="F145" s="142"/>
      <c r="G145" s="142"/>
      <c r="H145" s="142"/>
      <c r="I145" s="142"/>
      <c r="J145" s="142"/>
      <c r="K145" s="142"/>
      <c r="L145" s="142"/>
      <c r="M145" s="142"/>
      <c r="N145" s="142"/>
      <c r="O145" s="142"/>
    </row>
    <row r="146" spans="1:15" x14ac:dyDescent="0.2">
      <c r="A146" s="142"/>
      <c r="B146" s="142"/>
      <c r="C146" s="142"/>
      <c r="D146" s="142"/>
      <c r="E146" s="142"/>
      <c r="F146" s="142"/>
      <c r="G146" s="142"/>
      <c r="H146" s="142"/>
      <c r="I146" s="142"/>
      <c r="J146" s="142"/>
      <c r="K146" s="142"/>
      <c r="L146" s="142"/>
      <c r="M146" s="142"/>
      <c r="N146" s="142"/>
      <c r="O146" s="142"/>
    </row>
    <row r="147" spans="1:15" x14ac:dyDescent="0.2">
      <c r="A147" s="142"/>
      <c r="B147" s="142"/>
      <c r="C147" s="142"/>
      <c r="D147" s="142"/>
      <c r="E147" s="142"/>
      <c r="F147" s="142"/>
      <c r="G147" s="142"/>
      <c r="H147" s="142"/>
      <c r="I147" s="142"/>
      <c r="J147" s="142"/>
      <c r="K147" s="142"/>
      <c r="L147" s="142"/>
      <c r="M147" s="142"/>
      <c r="N147" s="142"/>
      <c r="O147" s="142"/>
    </row>
    <row r="148" spans="1:15" x14ac:dyDescent="0.2">
      <c r="A148" s="142"/>
      <c r="B148" s="142"/>
      <c r="C148" s="142"/>
      <c r="D148" s="142"/>
      <c r="E148" s="142"/>
      <c r="F148" s="142"/>
      <c r="G148" s="142"/>
      <c r="H148" s="142"/>
      <c r="I148" s="142"/>
      <c r="J148" s="142"/>
      <c r="K148" s="142"/>
      <c r="L148" s="142"/>
      <c r="M148" s="142"/>
      <c r="N148" s="142"/>
      <c r="O148" s="142"/>
    </row>
    <row r="149" spans="1:15" x14ac:dyDescent="0.2">
      <c r="A149" s="142"/>
      <c r="B149" s="142"/>
      <c r="C149" s="142"/>
      <c r="D149" s="142"/>
      <c r="E149" s="142"/>
      <c r="F149" s="142"/>
      <c r="G149" s="142"/>
      <c r="H149" s="142"/>
      <c r="I149" s="142"/>
      <c r="J149" s="142"/>
      <c r="K149" s="142"/>
      <c r="L149" s="142"/>
      <c r="M149" s="142"/>
      <c r="N149" s="142"/>
      <c r="O149" s="142"/>
    </row>
    <row r="150" spans="1:15" x14ac:dyDescent="0.2">
      <c r="A150" s="142"/>
      <c r="B150" s="142"/>
      <c r="C150" s="142"/>
      <c r="D150" s="142"/>
      <c r="E150" s="142"/>
      <c r="F150" s="142"/>
      <c r="G150" s="142"/>
      <c r="H150" s="142"/>
      <c r="I150" s="142"/>
      <c r="J150" s="142"/>
      <c r="K150" s="142"/>
      <c r="L150" s="142"/>
      <c r="M150" s="142"/>
      <c r="N150" s="142"/>
      <c r="O150" s="142"/>
    </row>
    <row r="151" spans="1:15" x14ac:dyDescent="0.2">
      <c r="A151" s="142"/>
      <c r="B151" s="142"/>
      <c r="C151" s="142"/>
      <c r="D151" s="142"/>
      <c r="E151" s="142"/>
      <c r="F151" s="142"/>
      <c r="G151" s="142"/>
      <c r="H151" s="142"/>
      <c r="I151" s="142"/>
      <c r="J151" s="142"/>
      <c r="K151" s="142"/>
      <c r="L151" s="142"/>
      <c r="M151" s="142"/>
      <c r="N151" s="142"/>
      <c r="O151" s="142"/>
    </row>
    <row r="152" spans="1:15" x14ac:dyDescent="0.2">
      <c r="A152" s="142"/>
      <c r="B152" s="142"/>
      <c r="C152" s="142"/>
      <c r="D152" s="142"/>
      <c r="E152" s="142"/>
      <c r="F152" s="142"/>
      <c r="G152" s="142"/>
      <c r="H152" s="142"/>
      <c r="I152" s="142"/>
      <c r="J152" s="142"/>
      <c r="K152" s="142"/>
      <c r="L152" s="142"/>
      <c r="M152" s="142"/>
      <c r="N152" s="142"/>
      <c r="O152" s="142"/>
    </row>
    <row r="153" spans="1:15" x14ac:dyDescent="0.2">
      <c r="A153" s="142"/>
      <c r="B153" s="142"/>
      <c r="C153" s="142"/>
      <c r="D153" s="142"/>
      <c r="E153" s="142"/>
      <c r="F153" s="142"/>
      <c r="G153" s="142"/>
      <c r="H153" s="142"/>
      <c r="I153" s="142"/>
      <c r="J153" s="142"/>
      <c r="K153" s="142"/>
      <c r="L153" s="142"/>
      <c r="M153" s="142"/>
      <c r="N153" s="142"/>
      <c r="O153" s="142"/>
    </row>
    <row r="154" spans="1:15" x14ac:dyDescent="0.2">
      <c r="A154" s="142"/>
      <c r="B154" s="142"/>
      <c r="C154" s="142"/>
      <c r="D154" s="142"/>
      <c r="E154" s="142"/>
      <c r="F154" s="142"/>
      <c r="G154" s="142"/>
      <c r="H154" s="142"/>
      <c r="I154" s="142"/>
      <c r="J154" s="142"/>
      <c r="K154" s="142"/>
      <c r="L154" s="142"/>
      <c r="M154" s="142"/>
      <c r="N154" s="142"/>
      <c r="O154" s="142"/>
    </row>
    <row r="155" spans="1:15" x14ac:dyDescent="0.2">
      <c r="A155" s="142"/>
      <c r="B155" s="142"/>
      <c r="C155" s="142"/>
      <c r="D155" s="142"/>
      <c r="E155" s="142"/>
      <c r="F155" s="142"/>
      <c r="G155" s="142"/>
      <c r="H155" s="142"/>
      <c r="I155" s="142"/>
      <c r="J155" s="142"/>
      <c r="K155" s="142"/>
      <c r="L155" s="142"/>
      <c r="M155" s="142"/>
      <c r="N155" s="142"/>
      <c r="O155" s="142"/>
    </row>
    <row r="156" spans="1:15" x14ac:dyDescent="0.2">
      <c r="A156" s="142"/>
      <c r="B156" s="142"/>
      <c r="C156" s="142"/>
      <c r="D156" s="142"/>
      <c r="E156" s="142"/>
      <c r="F156" s="142"/>
      <c r="G156" s="142"/>
      <c r="H156" s="142"/>
      <c r="I156" s="142"/>
      <c r="J156" s="142"/>
      <c r="K156" s="142"/>
      <c r="L156" s="142"/>
      <c r="M156" s="142"/>
      <c r="N156" s="142"/>
      <c r="O156" s="142"/>
    </row>
    <row r="157" spans="1:15" x14ac:dyDescent="0.2">
      <c r="A157" s="142"/>
      <c r="B157" s="142"/>
      <c r="C157" s="142"/>
      <c r="D157" s="142"/>
      <c r="E157" s="142"/>
      <c r="F157" s="142"/>
      <c r="G157" s="142"/>
      <c r="H157" s="142"/>
      <c r="I157" s="142"/>
      <c r="J157" s="142"/>
      <c r="K157" s="142"/>
      <c r="L157" s="142"/>
      <c r="M157" s="142"/>
      <c r="N157" s="142"/>
      <c r="O157" s="142"/>
    </row>
    <row r="158" spans="1:15" x14ac:dyDescent="0.2">
      <c r="A158" s="142"/>
      <c r="B158" s="142"/>
      <c r="C158" s="142"/>
      <c r="D158" s="142"/>
      <c r="E158" s="142"/>
      <c r="F158" s="142"/>
      <c r="G158" s="142"/>
      <c r="H158" s="142"/>
      <c r="I158" s="142"/>
      <c r="J158" s="142"/>
      <c r="K158" s="142"/>
      <c r="L158" s="142"/>
      <c r="M158" s="142"/>
      <c r="N158" s="142"/>
      <c r="O158" s="142"/>
    </row>
    <row r="159" spans="1:15" x14ac:dyDescent="0.2">
      <c r="A159" s="142"/>
      <c r="B159" s="142"/>
      <c r="C159" s="142"/>
      <c r="D159" s="142"/>
      <c r="E159" s="142"/>
      <c r="F159" s="142"/>
      <c r="G159" s="142"/>
      <c r="H159" s="142"/>
      <c r="I159" s="142"/>
      <c r="J159" s="142"/>
      <c r="K159" s="142"/>
      <c r="L159" s="142"/>
      <c r="M159" s="142"/>
      <c r="N159" s="142"/>
      <c r="O159" s="142"/>
    </row>
    <row r="160" spans="1:15" x14ac:dyDescent="0.2">
      <c r="A160" s="142"/>
      <c r="B160" s="142"/>
      <c r="C160" s="142"/>
      <c r="D160" s="142"/>
      <c r="E160" s="142"/>
      <c r="F160" s="142"/>
      <c r="G160" s="142"/>
      <c r="H160" s="142"/>
      <c r="I160" s="142"/>
      <c r="J160" s="142"/>
      <c r="K160" s="142"/>
      <c r="L160" s="142"/>
      <c r="M160" s="142"/>
      <c r="N160" s="142"/>
      <c r="O160" s="142"/>
    </row>
    <row r="161" spans="1:15" x14ac:dyDescent="0.2">
      <c r="A161" s="142"/>
      <c r="B161" s="142"/>
      <c r="C161" s="142"/>
      <c r="D161" s="142"/>
      <c r="E161" s="142"/>
      <c r="F161" s="142"/>
      <c r="G161" s="142"/>
      <c r="H161" s="142"/>
      <c r="I161" s="142"/>
      <c r="J161" s="142"/>
      <c r="K161" s="142"/>
      <c r="L161" s="142"/>
      <c r="M161" s="142"/>
      <c r="N161" s="142"/>
      <c r="O161" s="142"/>
    </row>
    <row r="162" spans="1:15" x14ac:dyDescent="0.2">
      <c r="A162" s="142"/>
      <c r="B162" s="142"/>
      <c r="C162" s="142"/>
      <c r="D162" s="142"/>
      <c r="E162" s="142"/>
      <c r="F162" s="142"/>
      <c r="G162" s="142"/>
      <c r="H162" s="142"/>
      <c r="I162" s="142"/>
      <c r="J162" s="142"/>
      <c r="K162" s="142"/>
      <c r="L162" s="142"/>
      <c r="M162" s="142"/>
      <c r="N162" s="142"/>
      <c r="O162" s="142"/>
    </row>
    <row r="163" spans="1:15" x14ac:dyDescent="0.2">
      <c r="A163" s="142"/>
      <c r="B163" s="142"/>
      <c r="C163" s="142"/>
      <c r="D163" s="142"/>
      <c r="E163" s="142"/>
      <c r="F163" s="142"/>
      <c r="G163" s="142"/>
      <c r="H163" s="142"/>
      <c r="I163" s="142"/>
      <c r="J163" s="142"/>
      <c r="K163" s="142"/>
      <c r="L163" s="142"/>
      <c r="M163" s="142"/>
      <c r="N163" s="142"/>
      <c r="O163" s="142"/>
    </row>
    <row r="164" spans="1:15" x14ac:dyDescent="0.2">
      <c r="A164" s="142"/>
      <c r="B164" s="142"/>
      <c r="C164" s="142"/>
      <c r="D164" s="142"/>
      <c r="E164" s="142"/>
      <c r="F164" s="142"/>
      <c r="G164" s="142"/>
      <c r="H164" s="142"/>
      <c r="I164" s="142"/>
      <c r="J164" s="142"/>
      <c r="K164" s="142"/>
      <c r="L164" s="142"/>
      <c r="M164" s="142"/>
      <c r="N164" s="142"/>
      <c r="O164" s="142"/>
    </row>
    <row r="165" spans="1:15" x14ac:dyDescent="0.2">
      <c r="A165" s="142"/>
      <c r="B165" s="142"/>
      <c r="C165" s="142"/>
      <c r="D165" s="142"/>
      <c r="E165" s="142"/>
      <c r="F165" s="142"/>
      <c r="G165" s="142"/>
      <c r="H165" s="142"/>
      <c r="I165" s="142"/>
      <c r="J165" s="142"/>
      <c r="K165" s="142"/>
      <c r="L165" s="142"/>
      <c r="M165" s="142"/>
      <c r="N165" s="142"/>
      <c r="O165" s="142"/>
    </row>
    <row r="166" spans="1:15" x14ac:dyDescent="0.2">
      <c r="A166" s="142"/>
      <c r="B166" s="142"/>
      <c r="C166" s="142"/>
      <c r="D166" s="142"/>
      <c r="E166" s="142"/>
      <c r="F166" s="142"/>
      <c r="G166" s="142"/>
      <c r="H166" s="142"/>
      <c r="I166" s="142"/>
      <c r="J166" s="142"/>
      <c r="K166" s="142"/>
      <c r="L166" s="142"/>
      <c r="M166" s="142"/>
      <c r="N166" s="142"/>
      <c r="O166" s="142"/>
    </row>
    <row r="167" spans="1:15" x14ac:dyDescent="0.2">
      <c r="A167" s="142"/>
      <c r="B167" s="142"/>
      <c r="C167" s="142"/>
      <c r="D167" s="142"/>
      <c r="E167" s="142"/>
      <c r="F167" s="142"/>
      <c r="G167" s="142"/>
      <c r="H167" s="142"/>
      <c r="I167" s="142"/>
      <c r="J167" s="142"/>
      <c r="K167" s="142"/>
      <c r="L167" s="142"/>
      <c r="M167" s="142"/>
      <c r="N167" s="142"/>
      <c r="O167" s="142"/>
    </row>
    <row r="168" spans="1:15" x14ac:dyDescent="0.2">
      <c r="A168" s="142"/>
      <c r="B168" s="142"/>
      <c r="C168" s="142"/>
      <c r="D168" s="142"/>
      <c r="E168" s="142"/>
      <c r="F168" s="142"/>
      <c r="G168" s="142"/>
      <c r="H168" s="142"/>
      <c r="I168" s="142"/>
      <c r="J168" s="142"/>
      <c r="K168" s="142"/>
      <c r="L168" s="142"/>
      <c r="M168" s="142"/>
      <c r="N168" s="142"/>
      <c r="O168" s="142"/>
    </row>
    <row r="169" spans="1:15" x14ac:dyDescent="0.2">
      <c r="A169" s="142"/>
      <c r="B169" s="142"/>
      <c r="C169" s="142"/>
      <c r="D169" s="142"/>
      <c r="E169" s="142"/>
      <c r="F169" s="142"/>
      <c r="G169" s="142"/>
      <c r="H169" s="142"/>
      <c r="I169" s="142"/>
      <c r="J169" s="142"/>
      <c r="K169" s="142"/>
      <c r="L169" s="142"/>
      <c r="M169" s="142"/>
      <c r="N169" s="142"/>
      <c r="O169" s="142"/>
    </row>
    <row r="170" spans="1:15" x14ac:dyDescent="0.2">
      <c r="A170" s="142"/>
      <c r="B170" s="142"/>
      <c r="C170" s="142"/>
      <c r="D170" s="142"/>
      <c r="E170" s="142"/>
      <c r="F170" s="142"/>
      <c r="G170" s="142"/>
      <c r="H170" s="142"/>
      <c r="I170" s="142"/>
      <c r="J170" s="142"/>
      <c r="K170" s="142"/>
      <c r="L170" s="142"/>
      <c r="M170" s="142"/>
      <c r="N170" s="142"/>
      <c r="O170" s="142"/>
    </row>
    <row r="171" spans="1:15" x14ac:dyDescent="0.2">
      <c r="A171" s="142"/>
      <c r="B171" s="142"/>
      <c r="C171" s="142"/>
      <c r="D171" s="142"/>
      <c r="E171" s="142"/>
      <c r="F171" s="142"/>
      <c r="G171" s="142"/>
      <c r="H171" s="142"/>
      <c r="I171" s="142"/>
      <c r="J171" s="142"/>
      <c r="K171" s="142"/>
      <c r="L171" s="142"/>
      <c r="M171" s="142"/>
      <c r="N171" s="142"/>
      <c r="O171" s="142"/>
    </row>
    <row r="172" spans="1:15" x14ac:dyDescent="0.2">
      <c r="A172" s="142"/>
      <c r="B172" s="142"/>
      <c r="C172" s="142"/>
      <c r="D172" s="142"/>
      <c r="E172" s="142"/>
      <c r="F172" s="142"/>
      <c r="G172" s="142"/>
      <c r="H172" s="142"/>
      <c r="I172" s="142"/>
      <c r="J172" s="142"/>
      <c r="K172" s="142"/>
      <c r="L172" s="142"/>
      <c r="M172" s="142"/>
      <c r="N172" s="142"/>
      <c r="O172" s="142"/>
    </row>
    <row r="173" spans="1:15" x14ac:dyDescent="0.2">
      <c r="A173" s="142"/>
      <c r="B173" s="142"/>
      <c r="C173" s="142"/>
      <c r="D173" s="142"/>
      <c r="E173" s="142"/>
      <c r="F173" s="142"/>
      <c r="G173" s="142"/>
      <c r="H173" s="142"/>
      <c r="I173" s="142"/>
      <c r="J173" s="142"/>
      <c r="K173" s="142"/>
      <c r="L173" s="142"/>
      <c r="M173" s="142"/>
      <c r="N173" s="142"/>
      <c r="O173" s="142"/>
    </row>
    <row r="174" spans="1:15" x14ac:dyDescent="0.2">
      <c r="A174" s="142"/>
      <c r="B174" s="142"/>
      <c r="C174" s="142"/>
      <c r="D174" s="142"/>
      <c r="E174" s="142"/>
      <c r="F174" s="142"/>
      <c r="G174" s="142"/>
      <c r="H174" s="142"/>
      <c r="I174" s="142"/>
      <c r="J174" s="142"/>
      <c r="K174" s="142"/>
      <c r="L174" s="142"/>
      <c r="M174" s="142"/>
      <c r="N174" s="142"/>
      <c r="O174" s="142"/>
    </row>
    <row r="175" spans="1:15" x14ac:dyDescent="0.2">
      <c r="A175" s="142"/>
      <c r="B175" s="142"/>
      <c r="C175" s="142"/>
      <c r="D175" s="142"/>
      <c r="E175" s="142"/>
      <c r="F175" s="142"/>
      <c r="G175" s="142"/>
      <c r="H175" s="142"/>
      <c r="I175" s="142"/>
      <c r="J175" s="142"/>
      <c r="K175" s="142"/>
      <c r="L175" s="142"/>
      <c r="M175" s="142"/>
      <c r="N175" s="142"/>
      <c r="O175" s="142"/>
    </row>
    <row r="176" spans="1:15" x14ac:dyDescent="0.2">
      <c r="A176" s="142"/>
      <c r="B176" s="142"/>
      <c r="C176" s="142"/>
      <c r="D176" s="142"/>
      <c r="E176" s="142"/>
      <c r="F176" s="142"/>
      <c r="G176" s="142"/>
      <c r="H176" s="142"/>
      <c r="I176" s="142"/>
      <c r="J176" s="142"/>
      <c r="K176" s="142"/>
      <c r="L176" s="142"/>
      <c r="M176" s="142"/>
      <c r="N176" s="142"/>
      <c r="O176" s="142"/>
    </row>
    <row r="177" spans="1:15" x14ac:dyDescent="0.2">
      <c r="A177" s="142"/>
      <c r="B177" s="142"/>
      <c r="C177" s="142"/>
      <c r="D177" s="142"/>
      <c r="E177" s="142"/>
      <c r="F177" s="142"/>
      <c r="G177" s="142"/>
      <c r="H177" s="142"/>
      <c r="I177" s="142"/>
      <c r="J177" s="142"/>
      <c r="K177" s="142"/>
      <c r="L177" s="142"/>
      <c r="M177" s="142"/>
      <c r="N177" s="142"/>
      <c r="O177" s="142"/>
    </row>
    <row r="178" spans="1:15" x14ac:dyDescent="0.2">
      <c r="A178" s="142"/>
      <c r="B178" s="142"/>
      <c r="C178" s="142"/>
      <c r="D178" s="142"/>
      <c r="E178" s="142"/>
      <c r="F178" s="142"/>
      <c r="G178" s="142"/>
      <c r="H178" s="142"/>
      <c r="I178" s="142"/>
      <c r="J178" s="142"/>
      <c r="K178" s="142"/>
      <c r="L178" s="142"/>
      <c r="M178" s="142"/>
      <c r="N178" s="142"/>
      <c r="O178" s="142"/>
    </row>
    <row r="179" spans="1:15" x14ac:dyDescent="0.2">
      <c r="A179" s="142"/>
      <c r="B179" s="142"/>
      <c r="C179" s="142"/>
      <c r="D179" s="142"/>
      <c r="E179" s="142"/>
      <c r="F179" s="142"/>
      <c r="G179" s="142"/>
      <c r="H179" s="142"/>
      <c r="I179" s="142"/>
      <c r="J179" s="142"/>
      <c r="K179" s="142"/>
      <c r="L179" s="142"/>
      <c r="M179" s="142"/>
      <c r="N179" s="142"/>
      <c r="O179" s="142"/>
    </row>
    <row r="180" spans="1:15" x14ac:dyDescent="0.2">
      <c r="A180" s="142"/>
      <c r="B180" s="142"/>
      <c r="C180" s="142"/>
      <c r="D180" s="142"/>
      <c r="E180" s="142"/>
      <c r="F180" s="142"/>
      <c r="G180" s="142"/>
      <c r="H180" s="142"/>
      <c r="I180" s="142"/>
      <c r="J180" s="142"/>
      <c r="K180" s="142"/>
      <c r="L180" s="142"/>
      <c r="M180" s="142"/>
      <c r="N180" s="142"/>
      <c r="O180" s="142"/>
    </row>
    <row r="181" spans="1:15" x14ac:dyDescent="0.2">
      <c r="A181" s="142"/>
      <c r="B181" s="142"/>
      <c r="C181" s="142"/>
      <c r="D181" s="142"/>
      <c r="E181" s="142"/>
      <c r="F181" s="142"/>
      <c r="G181" s="142"/>
      <c r="H181" s="142"/>
      <c r="I181" s="142"/>
      <c r="J181" s="142"/>
      <c r="K181" s="142"/>
      <c r="L181" s="142"/>
      <c r="M181" s="142"/>
      <c r="N181" s="142"/>
      <c r="O181" s="142"/>
    </row>
    <row r="182" spans="1:15" x14ac:dyDescent="0.2">
      <c r="A182" s="142"/>
      <c r="B182" s="142"/>
      <c r="C182" s="142"/>
      <c r="D182" s="142"/>
      <c r="E182" s="142"/>
      <c r="F182" s="142"/>
      <c r="G182" s="142"/>
      <c r="H182" s="142"/>
      <c r="I182" s="142"/>
      <c r="J182" s="142"/>
      <c r="K182" s="142"/>
      <c r="L182" s="142"/>
      <c r="M182" s="142"/>
      <c r="N182" s="142"/>
      <c r="O182" s="142"/>
    </row>
    <row r="183" spans="1:15" x14ac:dyDescent="0.2">
      <c r="A183" s="142"/>
      <c r="B183" s="142"/>
      <c r="C183" s="142"/>
      <c r="D183" s="142"/>
      <c r="E183" s="142"/>
      <c r="F183" s="142"/>
      <c r="G183" s="142"/>
      <c r="H183" s="142"/>
      <c r="I183" s="142"/>
      <c r="J183" s="142"/>
      <c r="K183" s="142"/>
      <c r="L183" s="142"/>
      <c r="M183" s="142"/>
      <c r="N183" s="142"/>
      <c r="O183" s="142"/>
    </row>
    <row r="184" spans="1:15" x14ac:dyDescent="0.2">
      <c r="A184" s="142"/>
      <c r="B184" s="142"/>
      <c r="C184" s="142"/>
      <c r="D184" s="142"/>
      <c r="E184" s="142"/>
      <c r="F184" s="142"/>
      <c r="G184" s="142"/>
      <c r="H184" s="142"/>
      <c r="I184" s="142"/>
      <c r="J184" s="142"/>
      <c r="K184" s="142"/>
      <c r="L184" s="142"/>
      <c r="M184" s="142"/>
      <c r="N184" s="142"/>
      <c r="O184" s="142"/>
    </row>
    <row r="185" spans="1:15" x14ac:dyDescent="0.2">
      <c r="A185" s="142"/>
      <c r="B185" s="142"/>
      <c r="C185" s="142"/>
      <c r="D185" s="142"/>
      <c r="E185" s="142"/>
      <c r="F185" s="142"/>
      <c r="G185" s="142"/>
      <c r="H185" s="142"/>
      <c r="I185" s="142"/>
      <c r="J185" s="142"/>
      <c r="K185" s="142"/>
      <c r="L185" s="142"/>
      <c r="M185" s="142"/>
      <c r="N185" s="142"/>
      <c r="O185" s="142"/>
    </row>
    <row r="186" spans="1:15" x14ac:dyDescent="0.2">
      <c r="A186" s="142"/>
      <c r="B186" s="142"/>
      <c r="C186" s="142"/>
      <c r="D186" s="142"/>
      <c r="E186" s="142"/>
      <c r="F186" s="142"/>
      <c r="G186" s="142"/>
      <c r="H186" s="142"/>
      <c r="I186" s="142"/>
      <c r="J186" s="142"/>
      <c r="K186" s="142"/>
      <c r="L186" s="142"/>
      <c r="M186" s="142"/>
      <c r="N186" s="142"/>
      <c r="O186" s="142"/>
    </row>
    <row r="187" spans="1:15" x14ac:dyDescent="0.2">
      <c r="A187" s="142"/>
      <c r="B187" s="142"/>
      <c r="C187" s="142"/>
      <c r="D187" s="142"/>
      <c r="E187" s="142"/>
      <c r="F187" s="142"/>
      <c r="G187" s="142"/>
      <c r="H187" s="142"/>
      <c r="I187" s="142"/>
      <c r="J187" s="142"/>
      <c r="K187" s="142"/>
      <c r="L187" s="142"/>
      <c r="M187" s="142"/>
      <c r="N187" s="142"/>
      <c r="O187" s="142"/>
    </row>
    <row r="188" spans="1:15" x14ac:dyDescent="0.2">
      <c r="A188" s="142"/>
      <c r="B188" s="142"/>
      <c r="C188" s="142"/>
      <c r="D188" s="142"/>
      <c r="E188" s="142"/>
      <c r="F188" s="142"/>
      <c r="G188" s="142"/>
      <c r="H188" s="142"/>
      <c r="I188" s="142"/>
      <c r="J188" s="142"/>
      <c r="K188" s="142"/>
      <c r="L188" s="142"/>
      <c r="M188" s="142"/>
      <c r="N188" s="142"/>
      <c r="O188" s="142"/>
    </row>
    <row r="189" spans="1:15" x14ac:dyDescent="0.2">
      <c r="A189" s="142"/>
      <c r="B189" s="142"/>
      <c r="C189" s="142"/>
      <c r="D189" s="142"/>
      <c r="E189" s="142"/>
      <c r="F189" s="142"/>
      <c r="G189" s="142"/>
      <c r="H189" s="142"/>
      <c r="I189" s="142"/>
      <c r="J189" s="142"/>
      <c r="K189" s="142"/>
      <c r="L189" s="142"/>
      <c r="M189" s="142"/>
      <c r="N189" s="142"/>
      <c r="O189" s="142"/>
    </row>
    <row r="190" spans="1:15" x14ac:dyDescent="0.2">
      <c r="A190" s="142"/>
      <c r="B190" s="142"/>
      <c r="C190" s="142"/>
      <c r="D190" s="142"/>
      <c r="E190" s="142"/>
      <c r="F190" s="142"/>
      <c r="G190" s="142"/>
      <c r="H190" s="142"/>
      <c r="I190" s="142"/>
      <c r="J190" s="142"/>
      <c r="K190" s="142"/>
      <c r="L190" s="142"/>
      <c r="M190" s="142"/>
      <c r="N190" s="142"/>
      <c r="O190" s="142"/>
    </row>
    <row r="191" spans="1:15" x14ac:dyDescent="0.2">
      <c r="A191" s="142"/>
      <c r="B191" s="142"/>
      <c r="C191" s="142"/>
      <c r="D191" s="142"/>
      <c r="E191" s="142"/>
      <c r="F191" s="142"/>
      <c r="G191" s="142"/>
      <c r="H191" s="142"/>
      <c r="I191" s="142"/>
      <c r="J191" s="142"/>
      <c r="K191" s="142"/>
      <c r="L191" s="142"/>
      <c r="M191" s="142"/>
      <c r="N191" s="142"/>
      <c r="O191" s="142"/>
    </row>
    <row r="192" spans="1:15" x14ac:dyDescent="0.2">
      <c r="A192" s="142"/>
      <c r="B192" s="142"/>
      <c r="C192" s="142"/>
      <c r="D192" s="142"/>
      <c r="E192" s="142"/>
      <c r="F192" s="142"/>
      <c r="G192" s="142"/>
      <c r="H192" s="142"/>
      <c r="I192" s="142"/>
      <c r="J192" s="142"/>
      <c r="K192" s="142"/>
      <c r="L192" s="142"/>
      <c r="M192" s="142"/>
      <c r="N192" s="142"/>
      <c r="O192" s="142"/>
    </row>
    <row r="193" spans="1:15" x14ac:dyDescent="0.2">
      <c r="A193" s="142"/>
      <c r="B193" s="142"/>
      <c r="C193" s="142"/>
      <c r="D193" s="142"/>
      <c r="E193" s="142"/>
      <c r="F193" s="142"/>
      <c r="G193" s="142"/>
      <c r="H193" s="142"/>
      <c r="I193" s="142"/>
      <c r="J193" s="142"/>
      <c r="K193" s="142"/>
      <c r="L193" s="142"/>
      <c r="M193" s="142"/>
      <c r="N193" s="142"/>
      <c r="O193" s="142"/>
    </row>
    <row r="194" spans="1:15" x14ac:dyDescent="0.2">
      <c r="A194" s="142"/>
      <c r="B194" s="142"/>
      <c r="C194" s="142"/>
      <c r="D194" s="142"/>
      <c r="E194" s="142"/>
      <c r="F194" s="142"/>
      <c r="G194" s="142"/>
      <c r="H194" s="142"/>
      <c r="I194" s="142"/>
      <c r="J194" s="142"/>
      <c r="K194" s="142"/>
      <c r="L194" s="142"/>
      <c r="M194" s="142"/>
      <c r="N194" s="142"/>
      <c r="O194" s="142"/>
    </row>
    <row r="195" spans="1:15" x14ac:dyDescent="0.2">
      <c r="A195" s="142"/>
      <c r="B195" s="142"/>
      <c r="C195" s="142"/>
      <c r="D195" s="142"/>
      <c r="E195" s="142"/>
      <c r="F195" s="142"/>
      <c r="G195" s="142"/>
      <c r="H195" s="142"/>
      <c r="I195" s="142"/>
      <c r="J195" s="142"/>
      <c r="K195" s="142"/>
      <c r="L195" s="142"/>
      <c r="M195" s="142"/>
      <c r="N195" s="142"/>
      <c r="O195" s="142"/>
    </row>
    <row r="196" spans="1:15" x14ac:dyDescent="0.2">
      <c r="A196" s="142"/>
      <c r="B196" s="142"/>
      <c r="C196" s="142"/>
      <c r="D196" s="142"/>
      <c r="E196" s="142"/>
      <c r="F196" s="142"/>
      <c r="G196" s="142"/>
      <c r="H196" s="142"/>
      <c r="I196" s="142"/>
      <c r="J196" s="142"/>
      <c r="K196" s="142"/>
      <c r="L196" s="142"/>
      <c r="M196" s="142"/>
      <c r="N196" s="142"/>
      <c r="O196" s="142"/>
    </row>
    <row r="197" spans="1:15" x14ac:dyDescent="0.2">
      <c r="A197" s="142"/>
      <c r="B197" s="142"/>
      <c r="C197" s="142"/>
      <c r="D197" s="142"/>
      <c r="E197" s="142"/>
      <c r="F197" s="142"/>
      <c r="G197" s="142"/>
      <c r="H197" s="142"/>
      <c r="I197" s="142"/>
      <c r="J197" s="142"/>
      <c r="K197" s="142"/>
      <c r="L197" s="142"/>
      <c r="M197" s="142"/>
      <c r="N197" s="142"/>
      <c r="O197" s="142"/>
    </row>
    <row r="198" spans="1:15" x14ac:dyDescent="0.2">
      <c r="A198" s="142"/>
      <c r="B198" s="142"/>
      <c r="C198" s="142"/>
      <c r="D198" s="142"/>
      <c r="E198" s="142"/>
      <c r="F198" s="142"/>
      <c r="G198" s="142"/>
      <c r="H198" s="142"/>
      <c r="I198" s="142"/>
      <c r="J198" s="142"/>
      <c r="K198" s="142"/>
      <c r="L198" s="142"/>
      <c r="M198" s="142"/>
      <c r="N198" s="142"/>
      <c r="O198" s="142"/>
    </row>
    <row r="199" spans="1:15" x14ac:dyDescent="0.2">
      <c r="A199" s="142"/>
      <c r="B199" s="142"/>
      <c r="C199" s="142"/>
      <c r="D199" s="142"/>
      <c r="E199" s="142"/>
      <c r="F199" s="142"/>
      <c r="G199" s="142"/>
      <c r="H199" s="142"/>
      <c r="I199" s="142"/>
      <c r="J199" s="142"/>
      <c r="K199" s="142"/>
      <c r="L199" s="142"/>
      <c r="M199" s="142"/>
      <c r="N199" s="142"/>
      <c r="O199" s="142"/>
    </row>
    <row r="200" spans="1:15" x14ac:dyDescent="0.2">
      <c r="A200" s="142"/>
      <c r="B200" s="142"/>
      <c r="C200" s="142"/>
      <c r="D200" s="142"/>
      <c r="E200" s="142"/>
      <c r="F200" s="142"/>
      <c r="G200" s="142"/>
      <c r="H200" s="142"/>
      <c r="I200" s="142"/>
      <c r="J200" s="142"/>
      <c r="K200" s="142"/>
      <c r="L200" s="142"/>
      <c r="M200" s="142"/>
      <c r="N200" s="142"/>
      <c r="O200" s="142"/>
    </row>
    <row r="201" spans="1:15" x14ac:dyDescent="0.2">
      <c r="A201" s="142"/>
      <c r="B201" s="142"/>
      <c r="C201" s="142"/>
      <c r="D201" s="142"/>
      <c r="E201" s="142"/>
      <c r="F201" s="142"/>
      <c r="G201" s="142"/>
      <c r="H201" s="142"/>
      <c r="I201" s="142"/>
      <c r="J201" s="142"/>
      <c r="K201" s="142"/>
      <c r="L201" s="142"/>
      <c r="M201" s="142"/>
      <c r="N201" s="142"/>
      <c r="O201" s="142"/>
    </row>
    <row r="202" spans="1:15" x14ac:dyDescent="0.2">
      <c r="A202" s="142"/>
      <c r="B202" s="142"/>
      <c r="C202" s="142"/>
      <c r="D202" s="142"/>
      <c r="E202" s="142"/>
      <c r="F202" s="142"/>
      <c r="G202" s="142"/>
      <c r="H202" s="142"/>
      <c r="I202" s="142"/>
      <c r="J202" s="142"/>
      <c r="K202" s="142"/>
      <c r="L202" s="142"/>
      <c r="M202" s="142"/>
      <c r="N202" s="142"/>
      <c r="O202" s="142"/>
    </row>
    <row r="203" spans="1:15" x14ac:dyDescent="0.2">
      <c r="A203" s="142"/>
      <c r="B203" s="142"/>
      <c r="C203" s="142"/>
      <c r="D203" s="142"/>
      <c r="E203" s="142"/>
      <c r="F203" s="142"/>
      <c r="G203" s="142"/>
      <c r="H203" s="142"/>
      <c r="I203" s="142"/>
      <c r="J203" s="142"/>
      <c r="K203" s="142"/>
      <c r="L203" s="142"/>
      <c r="M203" s="142"/>
      <c r="N203" s="142"/>
      <c r="O203" s="142"/>
    </row>
    <row r="204" spans="1:15" x14ac:dyDescent="0.2">
      <c r="A204" s="142"/>
      <c r="B204" s="142"/>
      <c r="C204" s="142"/>
      <c r="D204" s="142"/>
      <c r="E204" s="142"/>
      <c r="F204" s="142"/>
      <c r="G204" s="142"/>
      <c r="H204" s="142"/>
      <c r="I204" s="142"/>
      <c r="J204" s="142"/>
      <c r="K204" s="142"/>
      <c r="L204" s="142"/>
      <c r="M204" s="142"/>
      <c r="N204" s="142"/>
      <c r="O204" s="142"/>
    </row>
    <row r="205" spans="1:15" x14ac:dyDescent="0.2">
      <c r="A205" s="142"/>
      <c r="B205" s="142"/>
      <c r="C205" s="142"/>
      <c r="D205" s="142"/>
      <c r="E205" s="142"/>
      <c r="F205" s="142"/>
      <c r="G205" s="142"/>
      <c r="H205" s="142"/>
      <c r="I205" s="142"/>
      <c r="J205" s="142"/>
      <c r="K205" s="142"/>
      <c r="L205" s="142"/>
      <c r="M205" s="142"/>
      <c r="N205" s="142"/>
      <c r="O205" s="142"/>
    </row>
    <row r="206" spans="1:15" x14ac:dyDescent="0.2">
      <c r="A206" s="142"/>
      <c r="B206" s="142"/>
      <c r="C206" s="142"/>
      <c r="D206" s="142"/>
      <c r="E206" s="142"/>
      <c r="F206" s="142"/>
      <c r="G206" s="142"/>
      <c r="H206" s="142"/>
      <c r="I206" s="142"/>
      <c r="J206" s="142"/>
      <c r="K206" s="142"/>
      <c r="L206" s="142"/>
      <c r="M206" s="142"/>
      <c r="N206" s="142"/>
      <c r="O206" s="142"/>
    </row>
    <row r="207" spans="1:15" x14ac:dyDescent="0.2">
      <c r="A207" s="142"/>
      <c r="B207" s="142"/>
      <c r="C207" s="142"/>
      <c r="D207" s="142"/>
      <c r="E207" s="142"/>
      <c r="F207" s="142"/>
      <c r="G207" s="142"/>
      <c r="H207" s="142"/>
      <c r="I207" s="142"/>
      <c r="J207" s="142"/>
      <c r="K207" s="142"/>
      <c r="L207" s="142"/>
      <c r="M207" s="142"/>
      <c r="N207" s="142"/>
      <c r="O207" s="142"/>
    </row>
    <row r="208" spans="1:15" x14ac:dyDescent="0.2">
      <c r="A208" s="142"/>
      <c r="B208" s="142"/>
      <c r="C208" s="142"/>
      <c r="D208" s="142"/>
      <c r="E208" s="142"/>
      <c r="F208" s="142"/>
      <c r="G208" s="142"/>
      <c r="H208" s="142"/>
      <c r="I208" s="142"/>
      <c r="J208" s="142"/>
      <c r="K208" s="142"/>
      <c r="L208" s="142"/>
      <c r="M208" s="142"/>
      <c r="N208" s="142"/>
      <c r="O208" s="142"/>
    </row>
    <row r="209" spans="1:15" x14ac:dyDescent="0.2">
      <c r="A209" s="142"/>
      <c r="B209" s="142"/>
      <c r="C209" s="142"/>
      <c r="D209" s="142"/>
      <c r="E209" s="142"/>
      <c r="F209" s="142"/>
      <c r="G209" s="142"/>
      <c r="H209" s="142"/>
      <c r="I209" s="142"/>
      <c r="J209" s="142"/>
      <c r="K209" s="142"/>
      <c r="L209" s="142"/>
      <c r="M209" s="142"/>
      <c r="N209" s="142"/>
      <c r="O209" s="142"/>
    </row>
    <row r="210" spans="1:15" x14ac:dyDescent="0.2">
      <c r="A210" s="142"/>
      <c r="B210" s="142"/>
      <c r="C210" s="142"/>
      <c r="D210" s="142"/>
      <c r="E210" s="142"/>
      <c r="F210" s="142"/>
      <c r="G210" s="142"/>
      <c r="H210" s="142"/>
      <c r="I210" s="142"/>
      <c r="J210" s="142"/>
      <c r="K210" s="142"/>
      <c r="L210" s="142"/>
      <c r="M210" s="142"/>
      <c r="N210" s="142"/>
      <c r="O210" s="142"/>
    </row>
    <row r="211" spans="1:15" x14ac:dyDescent="0.2">
      <c r="A211" s="142"/>
      <c r="B211" s="142"/>
      <c r="C211" s="142"/>
      <c r="D211" s="142"/>
      <c r="E211" s="142"/>
      <c r="F211" s="142"/>
      <c r="G211" s="142"/>
      <c r="H211" s="142"/>
      <c r="I211" s="142"/>
      <c r="J211" s="142"/>
      <c r="K211" s="142"/>
      <c r="L211" s="142"/>
      <c r="M211" s="142"/>
      <c r="N211" s="142"/>
      <c r="O211" s="142"/>
    </row>
    <row r="212" spans="1:15" x14ac:dyDescent="0.2">
      <c r="A212" s="142"/>
      <c r="B212" s="142"/>
      <c r="C212" s="142"/>
      <c r="D212" s="142"/>
      <c r="E212" s="142"/>
      <c r="F212" s="142"/>
      <c r="G212" s="142"/>
      <c r="H212" s="142"/>
      <c r="I212" s="142"/>
      <c r="J212" s="142"/>
      <c r="K212" s="142"/>
      <c r="L212" s="142"/>
      <c r="M212" s="142"/>
      <c r="N212" s="142"/>
      <c r="O212" s="142"/>
    </row>
    <row r="213" spans="1:15" x14ac:dyDescent="0.2">
      <c r="A213" s="142"/>
      <c r="B213" s="142"/>
      <c r="C213" s="142"/>
      <c r="D213" s="142"/>
      <c r="E213" s="142"/>
      <c r="F213" s="142"/>
      <c r="G213" s="142"/>
      <c r="H213" s="142"/>
      <c r="I213" s="142"/>
      <c r="J213" s="142"/>
      <c r="K213" s="142"/>
      <c r="L213" s="142"/>
      <c r="M213" s="142"/>
      <c r="N213" s="142"/>
      <c r="O213" s="142"/>
    </row>
    <row r="214" spans="1:15" x14ac:dyDescent="0.2">
      <c r="A214" s="142"/>
      <c r="B214" s="142"/>
      <c r="C214" s="142"/>
      <c r="D214" s="142"/>
      <c r="E214" s="142"/>
      <c r="F214" s="142"/>
      <c r="G214" s="142"/>
      <c r="H214" s="142"/>
      <c r="I214" s="142"/>
      <c r="J214" s="142"/>
      <c r="K214" s="142"/>
      <c r="L214" s="142"/>
      <c r="M214" s="142"/>
      <c r="N214" s="142"/>
      <c r="O214" s="142"/>
    </row>
    <row r="215" spans="1:15" x14ac:dyDescent="0.2">
      <c r="A215" s="142"/>
      <c r="B215" s="142"/>
      <c r="C215" s="142"/>
      <c r="D215" s="142"/>
      <c r="E215" s="142"/>
      <c r="F215" s="142"/>
      <c r="G215" s="142"/>
      <c r="H215" s="142"/>
      <c r="I215" s="142"/>
      <c r="J215" s="142"/>
      <c r="K215" s="142"/>
      <c r="L215" s="142"/>
      <c r="M215" s="142"/>
      <c r="N215" s="142"/>
      <c r="O215" s="142"/>
    </row>
    <row r="216" spans="1:15" x14ac:dyDescent="0.2">
      <c r="A216" s="142"/>
      <c r="B216" s="142"/>
      <c r="C216" s="142"/>
      <c r="D216" s="142"/>
      <c r="E216" s="142"/>
      <c r="F216" s="142"/>
      <c r="G216" s="142"/>
      <c r="H216" s="142"/>
      <c r="I216" s="142"/>
      <c r="J216" s="142"/>
      <c r="K216" s="142"/>
      <c r="L216" s="142"/>
      <c r="M216" s="142"/>
      <c r="N216" s="142"/>
      <c r="O216" s="142"/>
    </row>
    <row r="217" spans="1:15" x14ac:dyDescent="0.2">
      <c r="A217" s="142"/>
      <c r="B217" s="142"/>
      <c r="C217" s="142"/>
      <c r="D217" s="142"/>
      <c r="E217" s="142"/>
      <c r="F217" s="142"/>
      <c r="G217" s="142"/>
      <c r="H217" s="142"/>
      <c r="I217" s="142"/>
      <c r="J217" s="142"/>
      <c r="K217" s="142"/>
      <c r="L217" s="142"/>
      <c r="M217" s="142"/>
      <c r="N217" s="142"/>
      <c r="O217" s="142"/>
    </row>
    <row r="218" spans="1:15" x14ac:dyDescent="0.2">
      <c r="A218" s="142"/>
      <c r="B218" s="142"/>
      <c r="C218" s="142"/>
      <c r="D218" s="142"/>
      <c r="E218" s="142"/>
      <c r="F218" s="142"/>
      <c r="G218" s="142"/>
      <c r="H218" s="142"/>
      <c r="I218" s="142"/>
      <c r="J218" s="142"/>
      <c r="K218" s="142"/>
      <c r="L218" s="142"/>
      <c r="M218" s="142"/>
      <c r="N218" s="142"/>
      <c r="O218" s="142"/>
    </row>
    <row r="219" spans="1:15" x14ac:dyDescent="0.2">
      <c r="A219" s="142"/>
      <c r="B219" s="142"/>
      <c r="C219" s="142"/>
      <c r="D219" s="142"/>
      <c r="E219" s="142"/>
      <c r="F219" s="142"/>
      <c r="G219" s="142"/>
      <c r="H219" s="142"/>
      <c r="I219" s="142"/>
      <c r="J219" s="142"/>
      <c r="K219" s="142"/>
      <c r="L219" s="142"/>
      <c r="M219" s="142"/>
      <c r="N219" s="142"/>
      <c r="O219" s="142"/>
    </row>
    <row r="220" spans="1:15" x14ac:dyDescent="0.2">
      <c r="A220" s="142"/>
      <c r="B220" s="142"/>
      <c r="C220" s="142"/>
      <c r="D220" s="142"/>
      <c r="E220" s="142"/>
      <c r="F220" s="142"/>
      <c r="G220" s="142"/>
      <c r="H220" s="142"/>
      <c r="I220" s="142"/>
      <c r="J220" s="142"/>
      <c r="K220" s="142"/>
      <c r="L220" s="142"/>
      <c r="M220" s="142"/>
      <c r="N220" s="142"/>
      <c r="O220" s="142"/>
    </row>
    <row r="221" spans="1:15" x14ac:dyDescent="0.2">
      <c r="A221" s="142"/>
      <c r="B221" s="142"/>
      <c r="C221" s="142"/>
      <c r="D221" s="142"/>
      <c r="E221" s="142"/>
      <c r="F221" s="142"/>
      <c r="G221" s="142"/>
      <c r="H221" s="142"/>
      <c r="I221" s="142"/>
      <c r="J221" s="142"/>
      <c r="K221" s="142"/>
      <c r="L221" s="142"/>
      <c r="M221" s="142"/>
      <c r="N221" s="142"/>
      <c r="O221" s="142"/>
    </row>
    <row r="222" spans="1:15" x14ac:dyDescent="0.2">
      <c r="A222" s="142"/>
      <c r="B222" s="142"/>
      <c r="C222" s="142"/>
      <c r="D222" s="142"/>
      <c r="E222" s="142"/>
      <c r="F222" s="142"/>
      <c r="G222" s="142"/>
      <c r="H222" s="142"/>
      <c r="I222" s="142"/>
      <c r="J222" s="142"/>
      <c r="K222" s="142"/>
      <c r="L222" s="142"/>
      <c r="M222" s="142"/>
      <c r="N222" s="142"/>
      <c r="O222" s="142"/>
    </row>
    <row r="223" spans="1:15" x14ac:dyDescent="0.2">
      <c r="A223" s="142"/>
      <c r="B223" s="142"/>
      <c r="C223" s="142"/>
      <c r="D223" s="142"/>
      <c r="E223" s="142"/>
      <c r="F223" s="142"/>
      <c r="G223" s="142"/>
      <c r="H223" s="142"/>
      <c r="I223" s="142"/>
      <c r="J223" s="142"/>
      <c r="K223" s="142"/>
      <c r="L223" s="142"/>
      <c r="M223" s="142"/>
      <c r="N223" s="142"/>
      <c r="O223" s="142"/>
    </row>
    <row r="224" spans="1:15" x14ac:dyDescent="0.2">
      <c r="A224" s="142"/>
      <c r="B224" s="142"/>
      <c r="C224" s="142"/>
      <c r="D224" s="142"/>
      <c r="E224" s="142"/>
      <c r="F224" s="142"/>
      <c r="G224" s="142"/>
      <c r="H224" s="142"/>
      <c r="I224" s="142"/>
      <c r="J224" s="142"/>
      <c r="K224" s="142"/>
      <c r="L224" s="142"/>
      <c r="M224" s="142"/>
      <c r="N224" s="142"/>
      <c r="O224" s="142"/>
    </row>
    <row r="225" spans="1:15" x14ac:dyDescent="0.2">
      <c r="A225" s="142"/>
      <c r="B225" s="142"/>
      <c r="C225" s="142"/>
      <c r="D225" s="142"/>
      <c r="E225" s="142"/>
      <c r="F225" s="142"/>
      <c r="G225" s="142"/>
      <c r="H225" s="142"/>
      <c r="I225" s="142"/>
      <c r="J225" s="142"/>
      <c r="K225" s="142"/>
      <c r="L225" s="142"/>
      <c r="M225" s="142"/>
      <c r="N225" s="142"/>
      <c r="O225" s="142"/>
    </row>
    <row r="226" spans="1:15" x14ac:dyDescent="0.2">
      <c r="A226" s="142"/>
      <c r="B226" s="142"/>
      <c r="C226" s="142"/>
      <c r="D226" s="142"/>
      <c r="E226" s="142"/>
      <c r="F226" s="142"/>
      <c r="G226" s="142"/>
      <c r="H226" s="142"/>
      <c r="I226" s="142"/>
      <c r="J226" s="142"/>
      <c r="K226" s="142"/>
      <c r="L226" s="142"/>
      <c r="M226" s="142"/>
      <c r="N226" s="142"/>
      <c r="O226" s="142"/>
    </row>
    <row r="227" spans="1:15" x14ac:dyDescent="0.2">
      <c r="A227" s="142"/>
      <c r="B227" s="142"/>
      <c r="C227" s="142"/>
      <c r="D227" s="142"/>
      <c r="E227" s="142"/>
      <c r="F227" s="142"/>
      <c r="G227" s="142"/>
      <c r="H227" s="142"/>
      <c r="I227" s="142"/>
      <c r="J227" s="142"/>
      <c r="K227" s="142"/>
      <c r="L227" s="142"/>
      <c r="M227" s="142"/>
      <c r="N227" s="142"/>
      <c r="O227" s="142"/>
    </row>
    <row r="228" spans="1:15" x14ac:dyDescent="0.2">
      <c r="A228" s="142"/>
      <c r="B228" s="142"/>
      <c r="C228" s="142"/>
      <c r="D228" s="142"/>
      <c r="E228" s="142"/>
      <c r="F228" s="142"/>
      <c r="G228" s="142"/>
      <c r="H228" s="142"/>
      <c r="I228" s="142"/>
      <c r="J228" s="142"/>
      <c r="K228" s="142"/>
      <c r="L228" s="142"/>
      <c r="M228" s="142"/>
      <c r="N228" s="142"/>
      <c r="O228" s="142"/>
    </row>
    <row r="229" spans="1:15" x14ac:dyDescent="0.2">
      <c r="A229" s="142"/>
      <c r="B229" s="142"/>
      <c r="C229" s="142"/>
      <c r="D229" s="142"/>
      <c r="E229" s="142"/>
      <c r="F229" s="142"/>
      <c r="G229" s="142"/>
      <c r="H229" s="142"/>
      <c r="I229" s="142"/>
      <c r="J229" s="142"/>
      <c r="K229" s="142"/>
      <c r="L229" s="142"/>
      <c r="M229" s="142"/>
      <c r="N229" s="142"/>
      <c r="O229" s="142"/>
    </row>
    <row r="230" spans="1:15" x14ac:dyDescent="0.2">
      <c r="A230" s="142"/>
      <c r="B230" s="142"/>
      <c r="C230" s="142"/>
      <c r="D230" s="142"/>
      <c r="E230" s="142"/>
      <c r="F230" s="142"/>
      <c r="G230" s="142"/>
      <c r="H230" s="142"/>
      <c r="I230" s="142"/>
      <c r="J230" s="142"/>
      <c r="K230" s="142"/>
      <c r="L230" s="142"/>
      <c r="M230" s="142"/>
      <c r="N230" s="142"/>
      <c r="O230" s="142"/>
    </row>
    <row r="231" spans="1:15" x14ac:dyDescent="0.2">
      <c r="A231" s="142"/>
      <c r="B231" s="142"/>
      <c r="C231" s="142"/>
      <c r="D231" s="142"/>
      <c r="E231" s="142"/>
      <c r="F231" s="142"/>
      <c r="G231" s="142"/>
      <c r="H231" s="142"/>
      <c r="I231" s="142"/>
      <c r="J231" s="142"/>
      <c r="K231" s="142"/>
      <c r="L231" s="142"/>
      <c r="M231" s="142"/>
      <c r="N231" s="142"/>
      <c r="O231" s="142"/>
    </row>
    <row r="232" spans="1:15" x14ac:dyDescent="0.2">
      <c r="A232" s="142"/>
      <c r="B232" s="142"/>
      <c r="C232" s="142"/>
      <c r="D232" s="142"/>
      <c r="E232" s="142"/>
      <c r="F232" s="142"/>
      <c r="G232" s="142"/>
      <c r="H232" s="142"/>
      <c r="I232" s="142"/>
      <c r="J232" s="142"/>
      <c r="K232" s="142"/>
      <c r="L232" s="142"/>
      <c r="M232" s="142"/>
      <c r="N232" s="142"/>
      <c r="O232" s="142"/>
    </row>
    <row r="233" spans="1:15" x14ac:dyDescent="0.2">
      <c r="A233" s="142"/>
      <c r="B233" s="142"/>
      <c r="C233" s="142"/>
      <c r="D233" s="142"/>
      <c r="E233" s="142"/>
      <c r="F233" s="142"/>
      <c r="G233" s="142"/>
      <c r="H233" s="142"/>
      <c r="I233" s="142"/>
      <c r="J233" s="142"/>
      <c r="K233" s="142"/>
      <c r="L233" s="142"/>
      <c r="M233" s="142"/>
      <c r="N233" s="142"/>
      <c r="O233" s="142"/>
    </row>
    <row r="234" spans="1:15" x14ac:dyDescent="0.2">
      <c r="A234" s="142"/>
      <c r="B234" s="142"/>
      <c r="C234" s="142"/>
      <c r="D234" s="142"/>
      <c r="E234" s="142"/>
      <c r="F234" s="142"/>
      <c r="G234" s="142"/>
      <c r="H234" s="142"/>
      <c r="I234" s="142"/>
      <c r="J234" s="142"/>
      <c r="K234" s="142"/>
      <c r="L234" s="142"/>
      <c r="M234" s="142"/>
      <c r="N234" s="142"/>
      <c r="O234" s="142"/>
    </row>
    <row r="235" spans="1:15" x14ac:dyDescent="0.2">
      <c r="A235" s="142"/>
      <c r="B235" s="142"/>
      <c r="C235" s="142"/>
      <c r="D235" s="142"/>
      <c r="E235" s="142"/>
      <c r="F235" s="142"/>
      <c r="G235" s="142"/>
      <c r="H235" s="142"/>
      <c r="I235" s="142"/>
      <c r="J235" s="142"/>
      <c r="K235" s="142"/>
      <c r="L235" s="142"/>
      <c r="M235" s="142"/>
      <c r="N235" s="142"/>
      <c r="O235" s="142"/>
    </row>
    <row r="236" spans="1:15" x14ac:dyDescent="0.2">
      <c r="A236" s="142"/>
      <c r="B236" s="142"/>
      <c r="C236" s="142"/>
      <c r="D236" s="142"/>
      <c r="E236" s="142"/>
      <c r="F236" s="142"/>
      <c r="G236" s="142"/>
      <c r="H236" s="142"/>
      <c r="I236" s="142"/>
      <c r="J236" s="142"/>
      <c r="K236" s="142"/>
      <c r="L236" s="142"/>
      <c r="M236" s="142"/>
      <c r="N236" s="142"/>
      <c r="O236" s="142"/>
    </row>
    <row r="237" spans="1:15" x14ac:dyDescent="0.2">
      <c r="A237" s="142"/>
      <c r="B237" s="142"/>
      <c r="C237" s="142"/>
      <c r="D237" s="142"/>
      <c r="E237" s="142"/>
      <c r="F237" s="142"/>
      <c r="G237" s="142"/>
      <c r="H237" s="142"/>
      <c r="I237" s="142"/>
      <c r="J237" s="142"/>
      <c r="K237" s="142"/>
      <c r="L237" s="142"/>
      <c r="M237" s="142"/>
      <c r="N237" s="142"/>
      <c r="O237" s="142"/>
    </row>
    <row r="238" spans="1:15" x14ac:dyDescent="0.2">
      <c r="A238" s="142"/>
      <c r="B238" s="142"/>
      <c r="C238" s="142"/>
      <c r="D238" s="142"/>
      <c r="E238" s="142"/>
      <c r="F238" s="142"/>
      <c r="G238" s="142"/>
      <c r="H238" s="142"/>
      <c r="I238" s="142"/>
      <c r="J238" s="142"/>
      <c r="K238" s="142"/>
      <c r="L238" s="142"/>
      <c r="M238" s="142"/>
      <c r="N238" s="142"/>
      <c r="O238" s="142"/>
    </row>
    <row r="239" spans="1:15" x14ac:dyDescent="0.2">
      <c r="A239" s="142"/>
      <c r="B239" s="142"/>
      <c r="C239" s="142"/>
      <c r="D239" s="142"/>
      <c r="E239" s="142"/>
      <c r="F239" s="142"/>
      <c r="G239" s="142"/>
      <c r="H239" s="142"/>
      <c r="I239" s="142"/>
      <c r="J239" s="142"/>
      <c r="K239" s="142"/>
      <c r="L239" s="142"/>
      <c r="M239" s="142"/>
      <c r="N239" s="142"/>
      <c r="O239" s="142"/>
    </row>
    <row r="240" spans="1:15" x14ac:dyDescent="0.2">
      <c r="A240" s="142"/>
      <c r="B240" s="142"/>
      <c r="C240" s="142"/>
      <c r="D240" s="142"/>
      <c r="E240" s="142"/>
      <c r="F240" s="142"/>
      <c r="G240" s="142"/>
      <c r="H240" s="142"/>
      <c r="I240" s="142"/>
      <c r="J240" s="142"/>
      <c r="K240" s="142"/>
      <c r="L240" s="142"/>
      <c r="M240" s="142"/>
      <c r="N240" s="142"/>
      <c r="O240" s="142"/>
    </row>
    <row r="241" spans="1:15" x14ac:dyDescent="0.2">
      <c r="A241" s="142"/>
      <c r="B241" s="142"/>
      <c r="C241" s="142"/>
      <c r="D241" s="142"/>
      <c r="E241" s="142"/>
      <c r="F241" s="142"/>
      <c r="G241" s="142"/>
      <c r="H241" s="142"/>
      <c r="I241" s="142"/>
      <c r="J241" s="142"/>
      <c r="K241" s="142"/>
      <c r="L241" s="142"/>
      <c r="M241" s="142"/>
      <c r="N241" s="142"/>
      <c r="O241" s="142"/>
    </row>
    <row r="242" spans="1:15" x14ac:dyDescent="0.2">
      <c r="A242" s="142"/>
      <c r="B242" s="142"/>
      <c r="C242" s="142"/>
      <c r="D242" s="142"/>
      <c r="E242" s="142"/>
      <c r="F242" s="142"/>
      <c r="G242" s="142"/>
      <c r="H242" s="142"/>
      <c r="I242" s="142"/>
      <c r="J242" s="142"/>
      <c r="K242" s="142"/>
      <c r="L242" s="142"/>
      <c r="M242" s="142"/>
      <c r="N242" s="142"/>
      <c r="O242" s="142"/>
    </row>
    <row r="243" spans="1:15" x14ac:dyDescent="0.2">
      <c r="A243" s="142"/>
      <c r="B243" s="142"/>
      <c r="C243" s="142"/>
      <c r="D243" s="142"/>
      <c r="E243" s="142"/>
      <c r="F243" s="142"/>
      <c r="G243" s="142"/>
      <c r="H243" s="142"/>
      <c r="I243" s="142"/>
      <c r="J243" s="142"/>
      <c r="K243" s="142"/>
      <c r="L243" s="142"/>
      <c r="M243" s="142"/>
      <c r="N243" s="142"/>
      <c r="O243" s="142"/>
    </row>
    <row r="244" spans="1:15" x14ac:dyDescent="0.2">
      <c r="A244" s="142"/>
      <c r="B244" s="142"/>
      <c r="C244" s="142"/>
      <c r="D244" s="142"/>
      <c r="E244" s="142"/>
      <c r="F244" s="142"/>
      <c r="G244" s="142"/>
      <c r="H244" s="142"/>
      <c r="I244" s="142"/>
      <c r="J244" s="142"/>
      <c r="K244" s="142"/>
      <c r="L244" s="142"/>
      <c r="M244" s="142"/>
      <c r="N244" s="142"/>
      <c r="O244" s="142"/>
    </row>
    <row r="245" spans="1:15" x14ac:dyDescent="0.2">
      <c r="A245" s="142"/>
      <c r="B245" s="142"/>
      <c r="C245" s="142"/>
      <c r="D245" s="142"/>
      <c r="E245" s="142"/>
      <c r="F245" s="142"/>
      <c r="G245" s="142"/>
      <c r="H245" s="142"/>
      <c r="I245" s="142"/>
      <c r="J245" s="142"/>
      <c r="K245" s="142"/>
      <c r="L245" s="142"/>
      <c r="M245" s="142"/>
      <c r="N245" s="142"/>
      <c r="O245" s="142"/>
    </row>
    <row r="246" spans="1:15" x14ac:dyDescent="0.2">
      <c r="A246" s="142"/>
      <c r="B246" s="142"/>
      <c r="C246" s="142"/>
      <c r="D246" s="142"/>
      <c r="E246" s="142"/>
      <c r="F246" s="142"/>
      <c r="G246" s="142"/>
      <c r="H246" s="142"/>
      <c r="I246" s="142"/>
      <c r="J246" s="142"/>
      <c r="K246" s="142"/>
      <c r="L246" s="142"/>
      <c r="M246" s="142"/>
      <c r="N246" s="142"/>
      <c r="O246" s="142"/>
    </row>
    <row r="247" spans="1:15" x14ac:dyDescent="0.2">
      <c r="A247" s="142"/>
      <c r="B247" s="142"/>
      <c r="C247" s="142"/>
      <c r="D247" s="142"/>
      <c r="E247" s="142"/>
      <c r="F247" s="142"/>
      <c r="G247" s="142"/>
      <c r="H247" s="142"/>
      <c r="I247" s="142"/>
      <c r="J247" s="142"/>
      <c r="K247" s="142"/>
      <c r="L247" s="142"/>
      <c r="M247" s="142"/>
      <c r="N247" s="142"/>
      <c r="O247" s="142"/>
    </row>
    <row r="248" spans="1:15" x14ac:dyDescent="0.2">
      <c r="A248" s="142"/>
      <c r="B248" s="142"/>
      <c r="C248" s="142"/>
      <c r="D248" s="142"/>
      <c r="E248" s="142"/>
      <c r="F248" s="142"/>
      <c r="G248" s="142"/>
      <c r="H248" s="142"/>
      <c r="I248" s="142"/>
      <c r="J248" s="142"/>
      <c r="K248" s="142"/>
      <c r="L248" s="142"/>
      <c r="M248" s="142"/>
      <c r="N248" s="142"/>
      <c r="O248" s="142"/>
    </row>
    <row r="249" spans="1:15" x14ac:dyDescent="0.2">
      <c r="A249" s="142"/>
      <c r="B249" s="142"/>
      <c r="C249" s="142"/>
      <c r="D249" s="142"/>
      <c r="E249" s="142"/>
      <c r="F249" s="142"/>
      <c r="G249" s="142"/>
      <c r="H249" s="142"/>
      <c r="I249" s="142"/>
      <c r="J249" s="142"/>
      <c r="K249" s="142"/>
      <c r="L249" s="142"/>
      <c r="M249" s="142"/>
      <c r="N249" s="142"/>
      <c r="O249" s="142"/>
    </row>
    <row r="250" spans="1:15" x14ac:dyDescent="0.2">
      <c r="A250" s="142"/>
      <c r="B250" s="142"/>
      <c r="C250" s="142"/>
      <c r="D250" s="142"/>
      <c r="E250" s="142"/>
      <c r="F250" s="142"/>
      <c r="G250" s="142"/>
      <c r="H250" s="142"/>
      <c r="I250" s="142"/>
      <c r="J250" s="142"/>
      <c r="K250" s="142"/>
      <c r="L250" s="142"/>
      <c r="M250" s="142"/>
      <c r="N250" s="142"/>
      <c r="O250" s="142"/>
    </row>
    <row r="251" spans="1:15" x14ac:dyDescent="0.2">
      <c r="A251" s="142"/>
      <c r="B251" s="142"/>
      <c r="C251" s="142"/>
      <c r="D251" s="142"/>
      <c r="E251" s="142"/>
      <c r="F251" s="142"/>
      <c r="G251" s="142"/>
      <c r="H251" s="142"/>
      <c r="I251" s="142"/>
      <c r="J251" s="142"/>
      <c r="K251" s="142"/>
      <c r="L251" s="142"/>
      <c r="M251" s="142"/>
      <c r="N251" s="142"/>
      <c r="O251" s="142"/>
    </row>
    <row r="252" spans="1:15" x14ac:dyDescent="0.2">
      <c r="A252" s="142"/>
      <c r="B252" s="142"/>
      <c r="C252" s="142"/>
      <c r="D252" s="142"/>
      <c r="E252" s="142"/>
      <c r="F252" s="142"/>
      <c r="G252" s="142"/>
      <c r="H252" s="142"/>
      <c r="I252" s="142"/>
      <c r="J252" s="142"/>
      <c r="K252" s="142"/>
      <c r="L252" s="142"/>
      <c r="M252" s="142"/>
      <c r="N252" s="142"/>
      <c r="O252" s="142"/>
    </row>
    <row r="253" spans="1:15" x14ac:dyDescent="0.2">
      <c r="A253" s="142"/>
      <c r="B253" s="142"/>
      <c r="C253" s="142"/>
      <c r="D253" s="142"/>
      <c r="E253" s="142"/>
      <c r="F253" s="142"/>
      <c r="G253" s="142"/>
      <c r="H253" s="142"/>
      <c r="I253" s="142"/>
      <c r="J253" s="142"/>
      <c r="K253" s="142"/>
      <c r="L253" s="142"/>
      <c r="M253" s="142"/>
      <c r="N253" s="142"/>
      <c r="O253" s="142"/>
    </row>
    <row r="254" spans="1:15" x14ac:dyDescent="0.2">
      <c r="A254" s="142"/>
      <c r="B254" s="142"/>
      <c r="C254" s="142"/>
      <c r="D254" s="142"/>
      <c r="E254" s="142"/>
      <c r="F254" s="142"/>
      <c r="G254" s="142"/>
      <c r="H254" s="142"/>
      <c r="I254" s="142"/>
      <c r="J254" s="142"/>
      <c r="K254" s="142"/>
      <c r="L254" s="142"/>
      <c r="M254" s="142"/>
      <c r="N254" s="142"/>
      <c r="O254" s="142"/>
    </row>
    <row r="255" spans="1:15" x14ac:dyDescent="0.2">
      <c r="A255" s="142"/>
      <c r="B255" s="142"/>
      <c r="C255" s="142"/>
      <c r="D255" s="142"/>
      <c r="E255" s="142"/>
      <c r="F255" s="142"/>
      <c r="G255" s="142"/>
      <c r="H255" s="142"/>
      <c r="I255" s="142"/>
      <c r="J255" s="142"/>
      <c r="K255" s="142"/>
      <c r="L255" s="142"/>
      <c r="M255" s="142"/>
      <c r="N255" s="142"/>
      <c r="O255" s="142"/>
    </row>
    <row r="256" spans="1:15" x14ac:dyDescent="0.2">
      <c r="A256" s="142"/>
      <c r="B256" s="142"/>
      <c r="C256" s="142"/>
      <c r="D256" s="142"/>
      <c r="E256" s="142"/>
      <c r="F256" s="142"/>
      <c r="G256" s="142"/>
      <c r="H256" s="142"/>
      <c r="I256" s="142"/>
      <c r="J256" s="142"/>
      <c r="K256" s="142"/>
      <c r="L256" s="142"/>
      <c r="M256" s="142"/>
      <c r="N256" s="142"/>
      <c r="O256" s="142"/>
    </row>
    <row r="257" spans="1:15" x14ac:dyDescent="0.2">
      <c r="A257" s="142"/>
      <c r="B257" s="142"/>
      <c r="C257" s="142"/>
      <c r="D257" s="142"/>
      <c r="E257" s="142"/>
      <c r="F257" s="142"/>
      <c r="G257" s="142"/>
      <c r="H257" s="142"/>
      <c r="I257" s="142"/>
      <c r="J257" s="142"/>
      <c r="K257" s="142"/>
      <c r="L257" s="142"/>
      <c r="M257" s="142"/>
      <c r="N257" s="142"/>
      <c r="O257" s="142"/>
    </row>
    <row r="258" spans="1:15" x14ac:dyDescent="0.2">
      <c r="A258" s="142"/>
      <c r="B258" s="142"/>
      <c r="C258" s="142"/>
      <c r="D258" s="142"/>
      <c r="E258" s="142"/>
      <c r="F258" s="142"/>
      <c r="G258" s="142"/>
      <c r="H258" s="142"/>
      <c r="I258" s="142"/>
      <c r="J258" s="142"/>
      <c r="K258" s="142"/>
      <c r="L258" s="142"/>
      <c r="M258" s="142"/>
      <c r="N258" s="142"/>
      <c r="O258" s="142"/>
    </row>
    <row r="259" spans="1:15" x14ac:dyDescent="0.2">
      <c r="A259" s="142"/>
      <c r="B259" s="142"/>
      <c r="C259" s="142"/>
      <c r="D259" s="142"/>
      <c r="E259" s="142"/>
      <c r="F259" s="142"/>
      <c r="G259" s="142"/>
      <c r="H259" s="142"/>
      <c r="I259" s="142"/>
      <c r="J259" s="142"/>
      <c r="K259" s="142"/>
      <c r="L259" s="142"/>
      <c r="M259" s="142"/>
      <c r="N259" s="142"/>
      <c r="O259" s="142"/>
    </row>
    <row r="260" spans="1:15" x14ac:dyDescent="0.2">
      <c r="A260" s="142"/>
      <c r="B260" s="142"/>
      <c r="C260" s="142"/>
      <c r="D260" s="142"/>
      <c r="E260" s="142"/>
      <c r="F260" s="142"/>
      <c r="G260" s="142"/>
      <c r="H260" s="142"/>
      <c r="I260" s="142"/>
      <c r="J260" s="142"/>
      <c r="K260" s="142"/>
      <c r="L260" s="142"/>
      <c r="M260" s="142"/>
      <c r="N260" s="142"/>
      <c r="O260" s="142"/>
    </row>
    <row r="261" spans="1:15" x14ac:dyDescent="0.2">
      <c r="A261" s="142"/>
      <c r="B261" s="142"/>
      <c r="C261" s="142"/>
      <c r="D261" s="142"/>
      <c r="E261" s="142"/>
      <c r="F261" s="142"/>
      <c r="G261" s="142"/>
      <c r="H261" s="142"/>
      <c r="I261" s="142"/>
      <c r="J261" s="142"/>
      <c r="K261" s="142"/>
      <c r="L261" s="142"/>
      <c r="M261" s="142"/>
      <c r="N261" s="142"/>
      <c r="O261" s="142"/>
    </row>
    <row r="262" spans="1:15" x14ac:dyDescent="0.2">
      <c r="A262" s="142"/>
      <c r="B262" s="142"/>
      <c r="C262" s="142"/>
      <c r="D262" s="142"/>
      <c r="E262" s="142"/>
      <c r="F262" s="142"/>
      <c r="G262" s="142"/>
      <c r="H262" s="142"/>
      <c r="I262" s="142"/>
      <c r="J262" s="142"/>
      <c r="K262" s="142"/>
      <c r="L262" s="142"/>
      <c r="M262" s="142"/>
      <c r="N262" s="142"/>
      <c r="O262" s="142"/>
    </row>
    <row r="263" spans="1:15" x14ac:dyDescent="0.2">
      <c r="A263" s="142"/>
      <c r="B263" s="142"/>
      <c r="C263" s="142"/>
      <c r="D263" s="142"/>
      <c r="E263" s="142"/>
      <c r="F263" s="142"/>
      <c r="G263" s="142"/>
      <c r="H263" s="142"/>
      <c r="I263" s="142"/>
      <c r="J263" s="142"/>
      <c r="K263" s="142"/>
      <c r="L263" s="142"/>
      <c r="M263" s="142"/>
      <c r="N263" s="142"/>
      <c r="O263" s="142"/>
    </row>
    <row r="264" spans="1:15" x14ac:dyDescent="0.2">
      <c r="A264" s="142"/>
      <c r="B264" s="142"/>
      <c r="C264" s="142"/>
      <c r="D264" s="142"/>
      <c r="E264" s="142"/>
      <c r="F264" s="142"/>
      <c r="G264" s="142"/>
      <c r="H264" s="142"/>
      <c r="I264" s="142"/>
      <c r="J264" s="142"/>
      <c r="K264" s="142"/>
      <c r="L264" s="142"/>
      <c r="M264" s="142"/>
      <c r="N264" s="142"/>
      <c r="O264" s="142"/>
    </row>
    <row r="265" spans="1:15" x14ac:dyDescent="0.2">
      <c r="A265" s="142"/>
      <c r="B265" s="142"/>
      <c r="C265" s="142"/>
      <c r="D265" s="142"/>
      <c r="E265" s="142"/>
      <c r="F265" s="142"/>
      <c r="G265" s="142"/>
      <c r="H265" s="142"/>
      <c r="I265" s="142"/>
      <c r="J265" s="142"/>
      <c r="K265" s="142"/>
      <c r="L265" s="142"/>
      <c r="M265" s="142"/>
      <c r="N265" s="142"/>
      <c r="O265" s="142"/>
    </row>
    <row r="266" spans="1:15" x14ac:dyDescent="0.2">
      <c r="A266" s="142"/>
      <c r="B266" s="142"/>
      <c r="C266" s="142"/>
      <c r="D266" s="142"/>
      <c r="E266" s="142"/>
      <c r="F266" s="142"/>
      <c r="G266" s="142"/>
      <c r="H266" s="142"/>
      <c r="I266" s="142"/>
      <c r="J266" s="142"/>
      <c r="K266" s="142"/>
      <c r="L266" s="142"/>
      <c r="M266" s="142"/>
      <c r="N266" s="142"/>
      <c r="O266" s="142"/>
    </row>
    <row r="267" spans="1:15" x14ac:dyDescent="0.2">
      <c r="A267" s="142"/>
      <c r="B267" s="142"/>
      <c r="C267" s="142"/>
      <c r="D267" s="142"/>
      <c r="E267" s="142"/>
      <c r="F267" s="142"/>
      <c r="G267" s="142"/>
      <c r="H267" s="142"/>
      <c r="I267" s="142"/>
      <c r="J267" s="142"/>
      <c r="K267" s="142"/>
      <c r="L267" s="142"/>
      <c r="M267" s="142"/>
      <c r="N267" s="142"/>
      <c r="O267" s="142"/>
    </row>
    <row r="268" spans="1:15" x14ac:dyDescent="0.2">
      <c r="A268" s="142"/>
      <c r="B268" s="142"/>
      <c r="C268" s="142"/>
      <c r="D268" s="142"/>
      <c r="E268" s="142"/>
      <c r="F268" s="142"/>
      <c r="G268" s="142"/>
      <c r="H268" s="142"/>
      <c r="I268" s="142"/>
      <c r="J268" s="142"/>
      <c r="K268" s="142"/>
      <c r="L268" s="142"/>
      <c r="M268" s="142"/>
      <c r="N268" s="142"/>
      <c r="O268" s="142"/>
    </row>
    <row r="269" spans="1:15" x14ac:dyDescent="0.2">
      <c r="A269" s="142"/>
      <c r="B269" s="142"/>
      <c r="C269" s="142"/>
      <c r="D269" s="142"/>
      <c r="E269" s="142"/>
      <c r="F269" s="142"/>
      <c r="G269" s="142"/>
      <c r="H269" s="142"/>
      <c r="I269" s="142"/>
      <c r="J269" s="142"/>
      <c r="K269" s="142"/>
      <c r="L269" s="142"/>
      <c r="M269" s="142"/>
      <c r="N269" s="142"/>
      <c r="O269" s="142"/>
    </row>
    <row r="270" spans="1:15" x14ac:dyDescent="0.2">
      <c r="A270" s="142"/>
      <c r="B270" s="142"/>
      <c r="C270" s="142"/>
      <c r="D270" s="142"/>
      <c r="E270" s="142"/>
      <c r="F270" s="142"/>
      <c r="G270" s="142"/>
      <c r="H270" s="142"/>
      <c r="I270" s="142"/>
      <c r="J270" s="142"/>
      <c r="K270" s="142"/>
      <c r="L270" s="142"/>
      <c r="M270" s="142"/>
      <c r="N270" s="142"/>
      <c r="O270" s="142"/>
    </row>
    <row r="271" spans="1:15" x14ac:dyDescent="0.2">
      <c r="A271" s="142"/>
      <c r="B271" s="142"/>
      <c r="C271" s="142"/>
      <c r="D271" s="142"/>
      <c r="E271" s="142"/>
      <c r="F271" s="142"/>
      <c r="G271" s="142"/>
      <c r="H271" s="142"/>
      <c r="I271" s="142"/>
      <c r="J271" s="142"/>
      <c r="K271" s="142"/>
      <c r="L271" s="142"/>
      <c r="M271" s="142"/>
      <c r="N271" s="142"/>
      <c r="O271" s="142"/>
    </row>
    <row r="272" spans="1:15" x14ac:dyDescent="0.2">
      <c r="A272" s="142"/>
      <c r="B272" s="142"/>
      <c r="C272" s="142"/>
      <c r="D272" s="142"/>
      <c r="E272" s="142"/>
      <c r="F272" s="142"/>
      <c r="G272" s="142"/>
      <c r="H272" s="142"/>
      <c r="I272" s="142"/>
      <c r="J272" s="142"/>
      <c r="K272" s="142"/>
      <c r="L272" s="142"/>
      <c r="M272" s="142"/>
      <c r="N272" s="142"/>
      <c r="O272" s="142"/>
    </row>
    <row r="273" spans="1:15" x14ac:dyDescent="0.2">
      <c r="A273" s="142"/>
      <c r="B273" s="142"/>
      <c r="C273" s="142"/>
      <c r="D273" s="142"/>
      <c r="E273" s="142"/>
      <c r="F273" s="142"/>
      <c r="G273" s="142"/>
      <c r="H273" s="142"/>
      <c r="I273" s="142"/>
      <c r="J273" s="142"/>
      <c r="K273" s="142"/>
      <c r="L273" s="142"/>
      <c r="M273" s="142"/>
      <c r="N273" s="142"/>
      <c r="O273" s="142"/>
    </row>
    <row r="274" spans="1:15" x14ac:dyDescent="0.2">
      <c r="A274" s="142"/>
      <c r="B274" s="142"/>
      <c r="C274" s="142"/>
      <c r="D274" s="142"/>
      <c r="E274" s="142"/>
      <c r="F274" s="142"/>
      <c r="G274" s="142"/>
      <c r="H274" s="142"/>
      <c r="I274" s="142"/>
      <c r="J274" s="142"/>
      <c r="K274" s="142"/>
      <c r="L274" s="142"/>
      <c r="M274" s="142"/>
      <c r="N274" s="142"/>
      <c r="O274" s="142"/>
    </row>
    <row r="275" spans="1:15" x14ac:dyDescent="0.2">
      <c r="A275" s="142"/>
      <c r="B275" s="142"/>
      <c r="C275" s="142"/>
      <c r="D275" s="142"/>
      <c r="E275" s="142"/>
      <c r="F275" s="142"/>
      <c r="G275" s="142"/>
      <c r="H275" s="142"/>
      <c r="I275" s="142"/>
      <c r="J275" s="142"/>
      <c r="K275" s="142"/>
      <c r="L275" s="142"/>
      <c r="M275" s="142"/>
      <c r="N275" s="142"/>
      <c r="O275" s="142"/>
    </row>
    <row r="276" spans="1:15" x14ac:dyDescent="0.2">
      <c r="A276" s="142"/>
      <c r="B276" s="142"/>
      <c r="C276" s="142"/>
      <c r="D276" s="142"/>
      <c r="E276" s="142"/>
      <c r="F276" s="142"/>
      <c r="G276" s="142"/>
      <c r="H276" s="142"/>
      <c r="I276" s="142"/>
      <c r="J276" s="142"/>
      <c r="K276" s="142"/>
      <c r="L276" s="142"/>
      <c r="M276" s="142"/>
      <c r="N276" s="142"/>
      <c r="O276" s="142"/>
    </row>
    <row r="277" spans="1:15" x14ac:dyDescent="0.2">
      <c r="A277" s="142"/>
      <c r="B277" s="142"/>
      <c r="C277" s="142"/>
      <c r="D277" s="142"/>
      <c r="E277" s="142"/>
      <c r="F277" s="142"/>
      <c r="G277" s="142"/>
      <c r="H277" s="142"/>
      <c r="I277" s="142"/>
      <c r="J277" s="142"/>
      <c r="K277" s="142"/>
      <c r="L277" s="142"/>
      <c r="M277" s="142"/>
      <c r="N277" s="142"/>
      <c r="O277" s="142"/>
    </row>
    <row r="278" spans="1:15" x14ac:dyDescent="0.2">
      <c r="A278" s="142"/>
      <c r="B278" s="142"/>
      <c r="C278" s="142"/>
      <c r="D278" s="142"/>
      <c r="E278" s="142"/>
      <c r="F278" s="142"/>
      <c r="G278" s="142"/>
      <c r="H278" s="142"/>
      <c r="I278" s="142"/>
      <c r="J278" s="142"/>
      <c r="K278" s="142"/>
      <c r="L278" s="142"/>
      <c r="M278" s="142"/>
      <c r="N278" s="142"/>
      <c r="O278" s="142"/>
    </row>
    <row r="279" spans="1:15" x14ac:dyDescent="0.2">
      <c r="A279" s="142"/>
      <c r="B279" s="142"/>
      <c r="C279" s="142"/>
      <c r="D279" s="142"/>
      <c r="E279" s="142"/>
      <c r="F279" s="142"/>
      <c r="G279" s="142"/>
      <c r="H279" s="142"/>
      <c r="I279" s="142"/>
      <c r="J279" s="142"/>
      <c r="K279" s="142"/>
      <c r="L279" s="142"/>
      <c r="M279" s="142"/>
      <c r="N279" s="142"/>
      <c r="O279" s="142"/>
    </row>
    <row r="280" spans="1:15" x14ac:dyDescent="0.2">
      <c r="A280" s="142"/>
      <c r="B280" s="142"/>
      <c r="C280" s="142"/>
      <c r="D280" s="142"/>
      <c r="E280" s="142"/>
      <c r="F280" s="142"/>
      <c r="G280" s="142"/>
      <c r="H280" s="142"/>
      <c r="I280" s="142"/>
      <c r="J280" s="142"/>
      <c r="K280" s="142"/>
      <c r="L280" s="142"/>
      <c r="M280" s="142"/>
      <c r="N280" s="142"/>
      <c r="O280" s="142"/>
    </row>
    <row r="281" spans="1:15" x14ac:dyDescent="0.2">
      <c r="A281" s="142"/>
      <c r="B281" s="142"/>
      <c r="C281" s="142"/>
      <c r="D281" s="142"/>
      <c r="E281" s="142"/>
      <c r="F281" s="142"/>
      <c r="G281" s="142"/>
      <c r="H281" s="142"/>
      <c r="I281" s="142"/>
      <c r="J281" s="142"/>
      <c r="K281" s="142"/>
      <c r="L281" s="142"/>
      <c r="M281" s="142"/>
      <c r="N281" s="142"/>
      <c r="O281" s="142"/>
    </row>
    <row r="282" spans="1:15" x14ac:dyDescent="0.2">
      <c r="A282" s="142"/>
      <c r="B282" s="142"/>
      <c r="C282" s="142"/>
      <c r="D282" s="142"/>
      <c r="E282" s="142"/>
      <c r="F282" s="142"/>
      <c r="G282" s="142"/>
      <c r="H282" s="142"/>
      <c r="I282" s="142"/>
      <c r="J282" s="142"/>
      <c r="K282" s="142"/>
      <c r="L282" s="142"/>
      <c r="M282" s="142"/>
      <c r="N282" s="142"/>
      <c r="O282" s="142"/>
    </row>
    <row r="283" spans="1:15" x14ac:dyDescent="0.2">
      <c r="A283" s="142"/>
      <c r="B283" s="142"/>
      <c r="C283" s="142"/>
      <c r="D283" s="142"/>
      <c r="E283" s="142"/>
      <c r="F283" s="142"/>
      <c r="G283" s="142"/>
      <c r="H283" s="142"/>
      <c r="I283" s="142"/>
      <c r="J283" s="142"/>
      <c r="K283" s="142"/>
      <c r="L283" s="142"/>
      <c r="M283" s="142"/>
      <c r="N283" s="142"/>
      <c r="O283" s="142"/>
    </row>
    <row r="284" spans="1:15" x14ac:dyDescent="0.2">
      <c r="A284" s="142"/>
      <c r="B284" s="142"/>
      <c r="C284" s="142"/>
      <c r="D284" s="142"/>
      <c r="E284" s="142"/>
      <c r="F284" s="142"/>
      <c r="G284" s="142"/>
      <c r="H284" s="142"/>
      <c r="I284" s="142"/>
      <c r="J284" s="142"/>
      <c r="K284" s="142"/>
      <c r="L284" s="142"/>
      <c r="M284" s="142"/>
      <c r="N284" s="142"/>
      <c r="O284" s="142"/>
    </row>
    <row r="285" spans="1:15" x14ac:dyDescent="0.2">
      <c r="A285" s="142"/>
      <c r="B285" s="142"/>
      <c r="C285" s="142"/>
      <c r="D285" s="142"/>
      <c r="E285" s="142"/>
      <c r="F285" s="142"/>
      <c r="G285" s="142"/>
      <c r="H285" s="142"/>
      <c r="I285" s="142"/>
      <c r="J285" s="142"/>
      <c r="K285" s="142"/>
      <c r="L285" s="142"/>
      <c r="M285" s="142"/>
      <c r="N285" s="142"/>
      <c r="O285" s="142"/>
    </row>
    <row r="286" spans="1:15" x14ac:dyDescent="0.2">
      <c r="A286" s="142"/>
      <c r="B286" s="142"/>
      <c r="C286" s="142"/>
      <c r="D286" s="142"/>
      <c r="E286" s="142"/>
      <c r="F286" s="142"/>
      <c r="G286" s="142"/>
      <c r="H286" s="142"/>
      <c r="I286" s="142"/>
      <c r="J286" s="142"/>
      <c r="K286" s="142"/>
      <c r="L286" s="142"/>
      <c r="M286" s="142"/>
      <c r="N286" s="142"/>
      <c r="O286" s="142"/>
    </row>
    <row r="287" spans="1:15" x14ac:dyDescent="0.2">
      <c r="A287" s="142"/>
      <c r="B287" s="142"/>
      <c r="C287" s="142"/>
      <c r="D287" s="142"/>
      <c r="E287" s="142"/>
      <c r="F287" s="142"/>
      <c r="G287" s="142"/>
      <c r="H287" s="142"/>
      <c r="I287" s="142"/>
      <c r="J287" s="142"/>
      <c r="K287" s="142"/>
      <c r="L287" s="142"/>
      <c r="M287" s="142"/>
      <c r="N287" s="142"/>
      <c r="O287" s="142"/>
    </row>
    <row r="288" spans="1:15" x14ac:dyDescent="0.2">
      <c r="A288" s="142"/>
      <c r="B288" s="142"/>
      <c r="C288" s="142"/>
      <c r="D288" s="142"/>
      <c r="E288" s="142"/>
      <c r="F288" s="142"/>
      <c r="G288" s="142"/>
      <c r="H288" s="142"/>
      <c r="I288" s="142"/>
      <c r="J288" s="142"/>
      <c r="K288" s="142"/>
      <c r="L288" s="142"/>
      <c r="M288" s="142"/>
      <c r="N288" s="142"/>
      <c r="O288" s="142"/>
    </row>
    <row r="289" spans="1:15" x14ac:dyDescent="0.2">
      <c r="A289" s="142"/>
      <c r="B289" s="142"/>
      <c r="C289" s="142"/>
      <c r="D289" s="142"/>
      <c r="E289" s="142"/>
      <c r="F289" s="142"/>
      <c r="G289" s="142"/>
      <c r="H289" s="142"/>
      <c r="I289" s="142"/>
      <c r="J289" s="142"/>
      <c r="K289" s="142"/>
      <c r="L289" s="142"/>
      <c r="M289" s="142"/>
      <c r="N289" s="142"/>
      <c r="O289" s="142"/>
    </row>
    <row r="290" spans="1:15" x14ac:dyDescent="0.2">
      <c r="A290" s="142"/>
      <c r="B290" s="142"/>
      <c r="C290" s="142"/>
      <c r="D290" s="142"/>
      <c r="E290" s="142"/>
      <c r="F290" s="142"/>
      <c r="G290" s="142"/>
      <c r="H290" s="142"/>
      <c r="I290" s="142"/>
      <c r="J290" s="142"/>
      <c r="K290" s="142"/>
      <c r="L290" s="142"/>
      <c r="M290" s="142"/>
      <c r="N290" s="142"/>
      <c r="O290" s="142"/>
    </row>
    <row r="291" spans="1:15" x14ac:dyDescent="0.2">
      <c r="A291" s="142"/>
      <c r="B291" s="142"/>
      <c r="C291" s="142"/>
      <c r="D291" s="142"/>
      <c r="E291" s="142"/>
      <c r="F291" s="142"/>
      <c r="G291" s="142"/>
      <c r="H291" s="142"/>
      <c r="I291" s="142"/>
      <c r="J291" s="142"/>
      <c r="K291" s="142"/>
      <c r="L291" s="142"/>
      <c r="M291" s="142"/>
      <c r="N291" s="142"/>
      <c r="O291" s="142"/>
    </row>
    <row r="292" spans="1:15" x14ac:dyDescent="0.2">
      <c r="A292" s="142"/>
      <c r="B292" s="142"/>
      <c r="C292" s="142"/>
      <c r="D292" s="142"/>
      <c r="E292" s="142"/>
      <c r="F292" s="142"/>
      <c r="G292" s="142"/>
      <c r="H292" s="142"/>
      <c r="I292" s="142"/>
      <c r="J292" s="142"/>
      <c r="K292" s="142"/>
      <c r="L292" s="142"/>
      <c r="M292" s="142"/>
      <c r="N292" s="142"/>
      <c r="O292" s="142"/>
    </row>
    <row r="293" spans="1:15" x14ac:dyDescent="0.2">
      <c r="A293" s="142"/>
      <c r="B293" s="142"/>
      <c r="C293" s="142"/>
      <c r="D293" s="142"/>
      <c r="E293" s="142"/>
      <c r="F293" s="142"/>
      <c r="G293" s="142"/>
      <c r="H293" s="142"/>
      <c r="I293" s="142"/>
      <c r="J293" s="142"/>
      <c r="K293" s="142"/>
      <c r="L293" s="142"/>
      <c r="M293" s="142"/>
      <c r="N293" s="142"/>
      <c r="O293" s="142"/>
    </row>
    <row r="294" spans="1:15" x14ac:dyDescent="0.2">
      <c r="A294" s="142"/>
      <c r="B294" s="142"/>
      <c r="C294" s="142"/>
      <c r="D294" s="142"/>
      <c r="E294" s="142"/>
      <c r="F294" s="142"/>
      <c r="G294" s="142"/>
      <c r="H294" s="142"/>
      <c r="I294" s="142"/>
      <c r="J294" s="142"/>
      <c r="K294" s="142"/>
      <c r="L294" s="142"/>
      <c r="M294" s="142"/>
      <c r="N294" s="142"/>
      <c r="O294" s="142"/>
    </row>
    <row r="295" spans="1:15" x14ac:dyDescent="0.2">
      <c r="A295" s="142"/>
      <c r="B295" s="142"/>
      <c r="C295" s="142"/>
      <c r="D295" s="142"/>
      <c r="E295" s="142"/>
      <c r="F295" s="142"/>
      <c r="G295" s="142"/>
      <c r="H295" s="142"/>
      <c r="I295" s="142"/>
      <c r="J295" s="142"/>
      <c r="K295" s="142"/>
      <c r="L295" s="142"/>
      <c r="M295" s="142"/>
      <c r="N295" s="142"/>
      <c r="O295" s="142"/>
    </row>
    <row r="296" spans="1:15" x14ac:dyDescent="0.2">
      <c r="A296" s="142"/>
      <c r="B296" s="142"/>
      <c r="C296" s="142"/>
      <c r="D296" s="142"/>
      <c r="E296" s="142"/>
      <c r="F296" s="142"/>
      <c r="G296" s="142"/>
      <c r="H296" s="142"/>
      <c r="I296" s="142"/>
      <c r="J296" s="142"/>
      <c r="K296" s="142"/>
      <c r="L296" s="142"/>
      <c r="M296" s="142"/>
      <c r="N296" s="142"/>
      <c r="O296" s="142"/>
    </row>
    <row r="297" spans="1:15" x14ac:dyDescent="0.2">
      <c r="A297" s="142"/>
      <c r="B297" s="142"/>
      <c r="C297" s="142"/>
      <c r="D297" s="142"/>
      <c r="E297" s="142"/>
      <c r="F297" s="142"/>
      <c r="G297" s="142"/>
      <c r="H297" s="142"/>
      <c r="I297" s="142"/>
      <c r="J297" s="142"/>
      <c r="K297" s="142"/>
      <c r="L297" s="142"/>
      <c r="M297" s="142"/>
      <c r="N297" s="142"/>
      <c r="O297" s="142"/>
    </row>
    <row r="298" spans="1:15" x14ac:dyDescent="0.2">
      <c r="A298" s="142"/>
      <c r="B298" s="142"/>
      <c r="C298" s="142"/>
      <c r="D298" s="142"/>
      <c r="E298" s="142"/>
      <c r="F298" s="142"/>
      <c r="G298" s="142"/>
      <c r="H298" s="142"/>
      <c r="I298" s="142"/>
      <c r="J298" s="142"/>
      <c r="K298" s="142"/>
      <c r="L298" s="142"/>
      <c r="M298" s="142"/>
      <c r="N298" s="142"/>
      <c r="O298" s="142"/>
    </row>
    <row r="299" spans="1:15" x14ac:dyDescent="0.2">
      <c r="A299" s="142"/>
      <c r="B299" s="142"/>
      <c r="C299" s="142"/>
      <c r="D299" s="142"/>
      <c r="E299" s="142"/>
      <c r="F299" s="142"/>
      <c r="G299" s="142"/>
      <c r="H299" s="142"/>
      <c r="I299" s="142"/>
      <c r="J299" s="142"/>
      <c r="K299" s="142"/>
      <c r="L299" s="142"/>
      <c r="M299" s="142"/>
      <c r="N299" s="142"/>
      <c r="O299" s="142"/>
    </row>
    <row r="300" spans="1:15" x14ac:dyDescent="0.2">
      <c r="A300" s="142"/>
      <c r="B300" s="142"/>
      <c r="C300" s="142"/>
      <c r="D300" s="142"/>
      <c r="E300" s="142"/>
      <c r="F300" s="142"/>
      <c r="G300" s="142"/>
      <c r="H300" s="142"/>
      <c r="I300" s="142"/>
      <c r="J300" s="142"/>
      <c r="K300" s="142"/>
      <c r="L300" s="142"/>
      <c r="M300" s="142"/>
      <c r="N300" s="142"/>
      <c r="O300" s="142"/>
    </row>
    <row r="301" spans="1:15" x14ac:dyDescent="0.2">
      <c r="A301" s="142"/>
      <c r="B301" s="142"/>
      <c r="C301" s="142"/>
      <c r="D301" s="142"/>
      <c r="E301" s="142"/>
      <c r="F301" s="142"/>
      <c r="G301" s="142"/>
      <c r="H301" s="142"/>
      <c r="I301" s="142"/>
      <c r="J301" s="142"/>
      <c r="K301" s="142"/>
      <c r="L301" s="142"/>
      <c r="M301" s="142"/>
      <c r="N301" s="142"/>
      <c r="O301" s="142"/>
    </row>
    <row r="302" spans="1:15" x14ac:dyDescent="0.2">
      <c r="A302" s="142"/>
      <c r="B302" s="142"/>
      <c r="C302" s="142"/>
      <c r="D302" s="142"/>
      <c r="E302" s="142"/>
      <c r="F302" s="142"/>
      <c r="G302" s="142"/>
      <c r="H302" s="142"/>
      <c r="I302" s="142"/>
      <c r="J302" s="142"/>
      <c r="K302" s="142"/>
      <c r="L302" s="142"/>
      <c r="M302" s="142"/>
      <c r="N302" s="142"/>
      <c r="O302" s="142"/>
    </row>
    <row r="303" spans="1:15" x14ac:dyDescent="0.2">
      <c r="A303" s="142"/>
      <c r="B303" s="142"/>
      <c r="C303" s="142"/>
      <c r="D303" s="142"/>
      <c r="E303" s="142"/>
      <c r="F303" s="142"/>
      <c r="G303" s="142"/>
      <c r="H303" s="142"/>
      <c r="I303" s="142"/>
      <c r="J303" s="142"/>
      <c r="K303" s="142"/>
      <c r="L303" s="142"/>
      <c r="M303" s="142"/>
      <c r="N303" s="142"/>
      <c r="O303" s="142"/>
    </row>
    <row r="304" spans="1:15" x14ac:dyDescent="0.2">
      <c r="A304" s="142"/>
      <c r="B304" s="142"/>
      <c r="C304" s="142"/>
      <c r="D304" s="142"/>
      <c r="E304" s="142"/>
      <c r="F304" s="142"/>
      <c r="G304" s="142"/>
      <c r="H304" s="142"/>
      <c r="I304" s="142"/>
      <c r="J304" s="142"/>
      <c r="K304" s="142"/>
      <c r="L304" s="142"/>
      <c r="M304" s="142"/>
      <c r="N304" s="142"/>
      <c r="O304" s="142"/>
    </row>
    <row r="305" spans="1:15" x14ac:dyDescent="0.2">
      <c r="A305" s="142"/>
      <c r="B305" s="142"/>
      <c r="C305" s="142"/>
      <c r="D305" s="142"/>
      <c r="E305" s="142"/>
      <c r="F305" s="142"/>
      <c r="G305" s="142"/>
      <c r="H305" s="142"/>
      <c r="I305" s="142"/>
      <c r="J305" s="142"/>
      <c r="K305" s="142"/>
      <c r="L305" s="142"/>
      <c r="M305" s="142"/>
      <c r="N305" s="142"/>
      <c r="O305" s="142"/>
    </row>
    <row r="306" spans="1:15" x14ac:dyDescent="0.2">
      <c r="A306" s="142"/>
      <c r="B306" s="142"/>
      <c r="C306" s="142"/>
      <c r="D306" s="142"/>
      <c r="E306" s="142"/>
      <c r="F306" s="142"/>
      <c r="G306" s="142"/>
      <c r="H306" s="142"/>
      <c r="I306" s="142"/>
      <c r="J306" s="142"/>
      <c r="K306" s="142"/>
      <c r="L306" s="142"/>
      <c r="M306" s="142"/>
      <c r="N306" s="142"/>
      <c r="O306" s="142"/>
    </row>
    <row r="307" spans="1:15" x14ac:dyDescent="0.2">
      <c r="A307" s="142"/>
      <c r="B307" s="142"/>
      <c r="C307" s="142"/>
      <c r="D307" s="142"/>
      <c r="E307" s="142"/>
      <c r="F307" s="142"/>
      <c r="G307" s="142"/>
      <c r="H307" s="142"/>
      <c r="I307" s="142"/>
      <c r="J307" s="142"/>
      <c r="K307" s="142"/>
      <c r="L307" s="142"/>
      <c r="M307" s="142"/>
      <c r="N307" s="142"/>
      <c r="O307" s="142"/>
    </row>
    <row r="308" spans="1:15" x14ac:dyDescent="0.2">
      <c r="A308" s="142"/>
      <c r="B308" s="142"/>
      <c r="C308" s="142"/>
      <c r="D308" s="142"/>
      <c r="E308" s="142"/>
      <c r="F308" s="142"/>
      <c r="G308" s="142"/>
      <c r="H308" s="142"/>
      <c r="I308" s="142"/>
      <c r="J308" s="142"/>
      <c r="K308" s="142"/>
      <c r="L308" s="142"/>
      <c r="M308" s="142"/>
      <c r="N308" s="142"/>
      <c r="O308" s="142"/>
    </row>
    <row r="309" spans="1:15" x14ac:dyDescent="0.2">
      <c r="A309" s="142"/>
      <c r="B309" s="142"/>
      <c r="C309" s="142"/>
      <c r="D309" s="142"/>
      <c r="E309" s="142"/>
      <c r="F309" s="142"/>
      <c r="G309" s="142"/>
      <c r="H309" s="142"/>
      <c r="I309" s="142"/>
      <c r="J309" s="142"/>
      <c r="K309" s="142"/>
      <c r="L309" s="142"/>
      <c r="M309" s="142"/>
      <c r="N309" s="142"/>
      <c r="O309" s="142"/>
    </row>
    <row r="310" spans="1:15" x14ac:dyDescent="0.2">
      <c r="A310" s="142"/>
      <c r="B310" s="142"/>
      <c r="C310" s="142"/>
      <c r="D310" s="142"/>
      <c r="E310" s="142"/>
      <c r="F310" s="142"/>
      <c r="G310" s="142"/>
      <c r="H310" s="142"/>
      <c r="I310" s="142"/>
      <c r="J310" s="142"/>
      <c r="K310" s="142"/>
      <c r="L310" s="142"/>
      <c r="M310" s="142"/>
      <c r="N310" s="142"/>
      <c r="O310" s="142"/>
    </row>
    <row r="311" spans="1:15" x14ac:dyDescent="0.2">
      <c r="A311" s="142"/>
      <c r="B311" s="142"/>
      <c r="C311" s="142"/>
      <c r="D311" s="142"/>
      <c r="E311" s="142"/>
      <c r="F311" s="142"/>
      <c r="G311" s="142"/>
      <c r="H311" s="142"/>
      <c r="I311" s="142"/>
      <c r="J311" s="142"/>
      <c r="K311" s="142"/>
      <c r="L311" s="142"/>
      <c r="M311" s="142"/>
      <c r="N311" s="142"/>
      <c r="O311" s="142"/>
    </row>
    <row r="312" spans="1:15" x14ac:dyDescent="0.2">
      <c r="A312" s="142"/>
      <c r="B312" s="142"/>
      <c r="C312" s="142"/>
      <c r="D312" s="142"/>
      <c r="E312" s="142"/>
      <c r="F312" s="142"/>
      <c r="G312" s="142"/>
      <c r="H312" s="142"/>
      <c r="I312" s="142"/>
      <c r="J312" s="142"/>
      <c r="K312" s="142"/>
      <c r="L312" s="142"/>
      <c r="M312" s="142"/>
      <c r="N312" s="142"/>
      <c r="O312" s="142"/>
    </row>
    <row r="313" spans="1:15" x14ac:dyDescent="0.2">
      <c r="A313" s="142"/>
      <c r="B313" s="142"/>
      <c r="C313" s="142"/>
      <c r="D313" s="142"/>
      <c r="E313" s="142"/>
      <c r="F313" s="142"/>
      <c r="G313" s="142"/>
      <c r="H313" s="142"/>
      <c r="I313" s="142"/>
      <c r="J313" s="142"/>
      <c r="K313" s="142"/>
      <c r="L313" s="142"/>
      <c r="M313" s="142"/>
      <c r="N313" s="142"/>
      <c r="O313" s="142"/>
    </row>
    <row r="314" spans="1:15" x14ac:dyDescent="0.2">
      <c r="A314" s="142"/>
      <c r="B314" s="142"/>
      <c r="C314" s="142"/>
      <c r="D314" s="142"/>
      <c r="E314" s="142"/>
      <c r="F314" s="142"/>
      <c r="G314" s="142"/>
      <c r="H314" s="142"/>
      <c r="I314" s="142"/>
      <c r="J314" s="142"/>
      <c r="K314" s="142"/>
      <c r="L314" s="142"/>
      <c r="M314" s="142"/>
      <c r="N314" s="142"/>
      <c r="O314" s="142"/>
    </row>
    <row r="315" spans="1:15" x14ac:dyDescent="0.2">
      <c r="A315" s="142"/>
      <c r="B315" s="142"/>
      <c r="C315" s="142"/>
      <c r="D315" s="142"/>
      <c r="E315" s="142"/>
      <c r="F315" s="142"/>
      <c r="G315" s="142"/>
      <c r="H315" s="142"/>
      <c r="I315" s="142"/>
      <c r="J315" s="142"/>
      <c r="K315" s="142"/>
      <c r="L315" s="142"/>
      <c r="M315" s="142"/>
      <c r="N315" s="142"/>
      <c r="O315" s="142"/>
    </row>
    <row r="316" spans="1:15" x14ac:dyDescent="0.2">
      <c r="A316" s="142"/>
      <c r="B316" s="142"/>
      <c r="C316" s="142"/>
      <c r="D316" s="142"/>
      <c r="E316" s="142"/>
      <c r="F316" s="142"/>
      <c r="G316" s="142"/>
      <c r="H316" s="142"/>
      <c r="I316" s="142"/>
      <c r="J316" s="142"/>
      <c r="K316" s="142"/>
      <c r="L316" s="142"/>
      <c r="M316" s="142"/>
      <c r="N316" s="142"/>
      <c r="O316" s="142"/>
    </row>
    <row r="317" spans="1:15" x14ac:dyDescent="0.2">
      <c r="A317" s="142"/>
      <c r="B317" s="142"/>
      <c r="C317" s="142"/>
      <c r="D317" s="142"/>
      <c r="E317" s="142"/>
      <c r="F317" s="142"/>
      <c r="G317" s="142"/>
      <c r="H317" s="142"/>
      <c r="I317" s="142"/>
      <c r="J317" s="142"/>
      <c r="K317" s="142"/>
      <c r="L317" s="142"/>
      <c r="M317" s="142"/>
      <c r="N317" s="142"/>
      <c r="O317" s="142"/>
    </row>
    <row r="318" spans="1:15" x14ac:dyDescent="0.2">
      <c r="A318" s="142"/>
      <c r="B318" s="142"/>
      <c r="C318" s="142"/>
      <c r="D318" s="142"/>
      <c r="E318" s="142"/>
      <c r="F318" s="142"/>
      <c r="G318" s="142"/>
      <c r="H318" s="142"/>
      <c r="I318" s="142"/>
      <c r="J318" s="142"/>
      <c r="K318" s="142"/>
      <c r="L318" s="142"/>
      <c r="M318" s="142"/>
      <c r="N318" s="142"/>
      <c r="O318" s="142"/>
    </row>
    <row r="319" spans="1:15" x14ac:dyDescent="0.2">
      <c r="A319" s="142"/>
      <c r="B319" s="142"/>
      <c r="C319" s="142"/>
      <c r="D319" s="142"/>
      <c r="E319" s="142"/>
      <c r="F319" s="142"/>
      <c r="G319" s="142"/>
      <c r="H319" s="142"/>
      <c r="I319" s="142"/>
      <c r="J319" s="142"/>
      <c r="K319" s="142"/>
      <c r="L319" s="142"/>
      <c r="M319" s="142"/>
      <c r="N319" s="142"/>
      <c r="O319" s="142"/>
    </row>
    <row r="320" spans="1:15" x14ac:dyDescent="0.2">
      <c r="A320" s="142"/>
      <c r="B320" s="142"/>
      <c r="C320" s="142"/>
      <c r="D320" s="142"/>
      <c r="E320" s="142"/>
      <c r="F320" s="142"/>
      <c r="G320" s="142"/>
      <c r="H320" s="142"/>
      <c r="I320" s="142"/>
      <c r="J320" s="142"/>
      <c r="K320" s="142"/>
      <c r="L320" s="142"/>
      <c r="M320" s="142"/>
      <c r="N320" s="142"/>
      <c r="O320" s="142"/>
    </row>
    <row r="321" spans="1:15" x14ac:dyDescent="0.2">
      <c r="A321" s="142"/>
      <c r="B321" s="142"/>
      <c r="C321" s="142"/>
      <c r="D321" s="142"/>
      <c r="E321" s="142"/>
      <c r="F321" s="142"/>
      <c r="G321" s="142"/>
      <c r="H321" s="142"/>
      <c r="I321" s="142"/>
      <c r="J321" s="142"/>
      <c r="K321" s="142"/>
      <c r="L321" s="142"/>
      <c r="M321" s="142"/>
      <c r="N321" s="142"/>
      <c r="O321" s="142"/>
    </row>
    <row r="322" spans="1:15" x14ac:dyDescent="0.2">
      <c r="A322" s="142"/>
      <c r="B322" s="142"/>
      <c r="C322" s="142"/>
      <c r="D322" s="142"/>
      <c r="E322" s="142"/>
      <c r="F322" s="142"/>
      <c r="G322" s="142"/>
      <c r="H322" s="142"/>
      <c r="I322" s="142"/>
      <c r="J322" s="142"/>
      <c r="K322" s="142"/>
      <c r="L322" s="142"/>
      <c r="M322" s="142"/>
      <c r="N322" s="142"/>
      <c r="O322" s="142"/>
    </row>
    <row r="323" spans="1:15" x14ac:dyDescent="0.2">
      <c r="A323" s="142"/>
      <c r="B323" s="142"/>
      <c r="C323" s="142"/>
      <c r="D323" s="142"/>
      <c r="E323" s="142"/>
      <c r="F323" s="142"/>
      <c r="G323" s="142"/>
      <c r="H323" s="142"/>
      <c r="I323" s="142"/>
      <c r="J323" s="142"/>
      <c r="K323" s="142"/>
      <c r="L323" s="142"/>
      <c r="M323" s="142"/>
      <c r="N323" s="142"/>
      <c r="O323" s="142"/>
    </row>
    <row r="324" spans="1:15" x14ac:dyDescent="0.2">
      <c r="A324" s="142"/>
      <c r="B324" s="142"/>
      <c r="C324" s="142"/>
      <c r="D324" s="142"/>
      <c r="E324" s="142"/>
      <c r="F324" s="142"/>
      <c r="G324" s="142"/>
      <c r="H324" s="142"/>
      <c r="I324" s="142"/>
      <c r="J324" s="142"/>
      <c r="K324" s="142"/>
      <c r="L324" s="142"/>
      <c r="M324" s="142"/>
      <c r="N324" s="142"/>
      <c r="O324" s="142"/>
    </row>
    <row r="325" spans="1:15" x14ac:dyDescent="0.2">
      <c r="A325" s="142"/>
      <c r="B325" s="142"/>
      <c r="C325" s="142"/>
      <c r="D325" s="142"/>
      <c r="E325" s="142"/>
      <c r="F325" s="142"/>
      <c r="G325" s="142"/>
      <c r="H325" s="142"/>
      <c r="I325" s="142"/>
      <c r="J325" s="142"/>
      <c r="K325" s="142"/>
      <c r="L325" s="142"/>
      <c r="M325" s="142"/>
      <c r="N325" s="142"/>
      <c r="O325" s="142"/>
    </row>
    <row r="326" spans="1:15" x14ac:dyDescent="0.2">
      <c r="A326" s="142"/>
      <c r="B326" s="142"/>
      <c r="C326" s="142"/>
      <c r="D326" s="142"/>
      <c r="E326" s="142"/>
      <c r="F326" s="142"/>
      <c r="G326" s="142"/>
      <c r="H326" s="142"/>
      <c r="I326" s="142"/>
      <c r="J326" s="142"/>
      <c r="K326" s="142"/>
      <c r="L326" s="142"/>
      <c r="M326" s="142"/>
      <c r="N326" s="142"/>
      <c r="O326" s="142"/>
    </row>
    <row r="327" spans="1:15" x14ac:dyDescent="0.2">
      <c r="A327" s="142"/>
      <c r="B327" s="142"/>
      <c r="C327" s="142"/>
      <c r="D327" s="142"/>
      <c r="E327" s="142"/>
      <c r="F327" s="142"/>
      <c r="G327" s="142"/>
      <c r="H327" s="142"/>
      <c r="I327" s="142"/>
      <c r="J327" s="142"/>
      <c r="K327" s="142"/>
      <c r="L327" s="142"/>
      <c r="M327" s="142"/>
      <c r="N327" s="142"/>
      <c r="O327" s="142"/>
    </row>
    <row r="328" spans="1:15" x14ac:dyDescent="0.2">
      <c r="A328" s="142"/>
      <c r="B328" s="142"/>
      <c r="C328" s="142"/>
      <c r="D328" s="142"/>
      <c r="E328" s="142"/>
      <c r="F328" s="142"/>
      <c r="G328" s="142"/>
      <c r="H328" s="142"/>
      <c r="I328" s="142"/>
      <c r="J328" s="142"/>
      <c r="K328" s="142"/>
      <c r="L328" s="142"/>
      <c r="M328" s="142"/>
      <c r="N328" s="142"/>
      <c r="O328" s="142"/>
    </row>
    <row r="329" spans="1:15" x14ac:dyDescent="0.2">
      <c r="A329" s="142"/>
      <c r="B329" s="142"/>
      <c r="C329" s="142"/>
      <c r="D329" s="142"/>
      <c r="E329" s="142"/>
      <c r="F329" s="142"/>
      <c r="G329" s="142"/>
      <c r="H329" s="142"/>
      <c r="I329" s="142"/>
      <c r="J329" s="142"/>
      <c r="K329" s="142"/>
      <c r="L329" s="142"/>
      <c r="M329" s="142"/>
      <c r="N329" s="142"/>
      <c r="O329" s="142"/>
    </row>
    <row r="330" spans="1:15" x14ac:dyDescent="0.2">
      <c r="A330" s="142"/>
      <c r="B330" s="142"/>
      <c r="C330" s="142"/>
      <c r="D330" s="142"/>
      <c r="E330" s="142"/>
      <c r="F330" s="142"/>
      <c r="G330" s="142"/>
      <c r="H330" s="142"/>
      <c r="I330" s="142"/>
      <c r="J330" s="142"/>
      <c r="K330" s="142"/>
      <c r="L330" s="142"/>
      <c r="M330" s="142"/>
      <c r="N330" s="142"/>
      <c r="O330" s="142"/>
    </row>
    <row r="331" spans="1:15" x14ac:dyDescent="0.2">
      <c r="A331" s="142"/>
      <c r="B331" s="142"/>
      <c r="C331" s="142"/>
      <c r="D331" s="142"/>
      <c r="E331" s="142"/>
      <c r="F331" s="142"/>
      <c r="G331" s="142"/>
      <c r="H331" s="142"/>
      <c r="I331" s="142"/>
      <c r="J331" s="142"/>
      <c r="K331" s="142"/>
      <c r="L331" s="142"/>
      <c r="M331" s="142"/>
      <c r="N331" s="142"/>
      <c r="O331" s="142"/>
    </row>
    <row r="332" spans="1:15" x14ac:dyDescent="0.2">
      <c r="A332" s="142"/>
      <c r="B332" s="142"/>
      <c r="C332" s="142"/>
      <c r="D332" s="142"/>
      <c r="E332" s="142"/>
      <c r="F332" s="142"/>
      <c r="G332" s="142"/>
      <c r="H332" s="142"/>
      <c r="I332" s="142"/>
      <c r="J332" s="142"/>
      <c r="K332" s="142"/>
      <c r="L332" s="142"/>
      <c r="M332" s="142"/>
      <c r="N332" s="142"/>
      <c r="O332" s="142"/>
    </row>
    <row r="333" spans="1:15" x14ac:dyDescent="0.2">
      <c r="A333" s="142"/>
      <c r="B333" s="142"/>
      <c r="C333" s="142"/>
      <c r="D333" s="142"/>
      <c r="E333" s="142"/>
      <c r="F333" s="142"/>
      <c r="G333" s="142"/>
      <c r="H333" s="142"/>
      <c r="I333" s="142"/>
      <c r="J333" s="142"/>
      <c r="K333" s="142"/>
      <c r="L333" s="142"/>
      <c r="M333" s="142"/>
      <c r="N333" s="142"/>
      <c r="O333" s="142"/>
    </row>
    <row r="334" spans="1:15" x14ac:dyDescent="0.2">
      <c r="A334" s="142"/>
      <c r="B334" s="142"/>
      <c r="C334" s="142"/>
      <c r="D334" s="142"/>
      <c r="E334" s="142"/>
      <c r="F334" s="142"/>
      <c r="G334" s="142"/>
      <c r="H334" s="142"/>
      <c r="I334" s="142"/>
      <c r="J334" s="142"/>
      <c r="K334" s="142"/>
      <c r="L334" s="142"/>
      <c r="M334" s="142"/>
      <c r="N334" s="142"/>
      <c r="O334" s="142"/>
    </row>
    <row r="335" spans="1:15" x14ac:dyDescent="0.2">
      <c r="A335" s="142"/>
      <c r="B335" s="142"/>
      <c r="C335" s="142"/>
      <c r="D335" s="142"/>
      <c r="E335" s="142"/>
      <c r="F335" s="142"/>
      <c r="G335" s="142"/>
      <c r="H335" s="142"/>
      <c r="I335" s="142"/>
      <c r="J335" s="142"/>
      <c r="K335" s="142"/>
      <c r="L335" s="142"/>
      <c r="M335" s="142"/>
      <c r="N335" s="142"/>
      <c r="O335" s="142"/>
    </row>
    <row r="336" spans="1:15" x14ac:dyDescent="0.2">
      <c r="A336" s="142"/>
      <c r="B336" s="142"/>
      <c r="C336" s="142"/>
      <c r="D336" s="142"/>
      <c r="E336" s="142"/>
      <c r="F336" s="142"/>
      <c r="G336" s="142"/>
      <c r="H336" s="142"/>
      <c r="I336" s="142"/>
      <c r="J336" s="142"/>
      <c r="K336" s="142"/>
      <c r="L336" s="142"/>
      <c r="M336" s="142"/>
      <c r="N336" s="142"/>
      <c r="O336" s="142"/>
    </row>
    <row r="337" spans="1:15" x14ac:dyDescent="0.2">
      <c r="A337" s="142"/>
      <c r="B337" s="142"/>
      <c r="C337" s="142"/>
      <c r="D337" s="142"/>
      <c r="E337" s="142"/>
      <c r="F337" s="142"/>
      <c r="G337" s="142"/>
      <c r="H337" s="142"/>
      <c r="I337" s="142"/>
      <c r="J337" s="142"/>
      <c r="K337" s="142"/>
      <c r="L337" s="142"/>
      <c r="M337" s="142"/>
      <c r="N337" s="142"/>
      <c r="O337" s="142"/>
    </row>
    <row r="338" spans="1:15" x14ac:dyDescent="0.2">
      <c r="A338" s="142"/>
      <c r="B338" s="142"/>
      <c r="C338" s="142"/>
      <c r="D338" s="142"/>
      <c r="E338" s="142"/>
      <c r="F338" s="142"/>
      <c r="G338" s="142"/>
      <c r="H338" s="142"/>
      <c r="I338" s="142"/>
      <c r="J338" s="142"/>
      <c r="K338" s="142"/>
      <c r="L338" s="142"/>
      <c r="M338" s="142"/>
      <c r="N338" s="142"/>
      <c r="O338" s="142"/>
    </row>
    <row r="339" spans="1:15" x14ac:dyDescent="0.2">
      <c r="A339" s="142"/>
      <c r="B339" s="142"/>
      <c r="C339" s="142"/>
      <c r="D339" s="142"/>
      <c r="E339" s="142"/>
      <c r="F339" s="142"/>
      <c r="G339" s="142"/>
      <c r="H339" s="142"/>
      <c r="I339" s="142"/>
      <c r="J339" s="142"/>
      <c r="K339" s="142"/>
      <c r="L339" s="142"/>
      <c r="M339" s="142"/>
      <c r="N339" s="142"/>
      <c r="O339" s="142"/>
    </row>
    <row r="340" spans="1:15" x14ac:dyDescent="0.2">
      <c r="A340" s="142"/>
      <c r="B340" s="142"/>
      <c r="C340" s="142"/>
      <c r="D340" s="142"/>
      <c r="E340" s="142"/>
      <c r="F340" s="142"/>
      <c r="G340" s="142"/>
      <c r="H340" s="142"/>
      <c r="I340" s="142"/>
      <c r="J340" s="142"/>
      <c r="K340" s="142"/>
      <c r="L340" s="142"/>
      <c r="M340" s="142"/>
      <c r="N340" s="142"/>
      <c r="O340" s="142"/>
    </row>
    <row r="341" spans="1:15" x14ac:dyDescent="0.2">
      <c r="A341" s="142"/>
      <c r="B341" s="142"/>
      <c r="C341" s="142"/>
      <c r="D341" s="142"/>
      <c r="E341" s="142"/>
      <c r="F341" s="142"/>
      <c r="G341" s="142"/>
      <c r="H341" s="142"/>
      <c r="I341" s="142"/>
      <c r="J341" s="142"/>
      <c r="K341" s="142"/>
      <c r="L341" s="142"/>
      <c r="M341" s="142"/>
      <c r="N341" s="142"/>
      <c r="O341" s="142"/>
    </row>
    <row r="342" spans="1:15" x14ac:dyDescent="0.2">
      <c r="A342" s="142"/>
      <c r="B342" s="142"/>
      <c r="C342" s="142"/>
      <c r="D342" s="142"/>
      <c r="E342" s="142"/>
      <c r="F342" s="142"/>
      <c r="G342" s="142"/>
      <c r="H342" s="142"/>
      <c r="I342" s="142"/>
      <c r="J342" s="142"/>
      <c r="K342" s="142"/>
      <c r="L342" s="142"/>
      <c r="M342" s="142"/>
      <c r="N342" s="142"/>
      <c r="O342" s="142"/>
    </row>
    <row r="343" spans="1:15" x14ac:dyDescent="0.2">
      <c r="A343" s="142"/>
      <c r="B343" s="142"/>
      <c r="C343" s="142"/>
      <c r="D343" s="142"/>
      <c r="E343" s="142"/>
      <c r="F343" s="142"/>
      <c r="G343" s="142"/>
      <c r="H343" s="142"/>
      <c r="I343" s="142"/>
      <c r="J343" s="142"/>
      <c r="K343" s="142"/>
      <c r="L343" s="142"/>
      <c r="M343" s="142"/>
      <c r="N343" s="142"/>
      <c r="O343" s="142"/>
    </row>
    <row r="344" spans="1:15" x14ac:dyDescent="0.2">
      <c r="A344" s="142"/>
      <c r="B344" s="142"/>
      <c r="C344" s="142"/>
      <c r="D344" s="142"/>
      <c r="E344" s="142"/>
      <c r="F344" s="142"/>
      <c r="G344" s="142"/>
      <c r="H344" s="142"/>
      <c r="I344" s="142"/>
      <c r="J344" s="142"/>
      <c r="K344" s="142"/>
      <c r="L344" s="142"/>
      <c r="M344" s="142"/>
      <c r="N344" s="142"/>
      <c r="O344" s="142"/>
    </row>
    <row r="345" spans="1:15" x14ac:dyDescent="0.2">
      <c r="A345" s="142"/>
      <c r="B345" s="142"/>
      <c r="C345" s="142"/>
      <c r="D345" s="142"/>
      <c r="E345" s="142"/>
      <c r="F345" s="142"/>
      <c r="G345" s="142"/>
      <c r="H345" s="142"/>
      <c r="I345" s="142"/>
      <c r="J345" s="142"/>
      <c r="K345" s="142"/>
      <c r="L345" s="142"/>
      <c r="M345" s="142"/>
      <c r="N345" s="142"/>
      <c r="O345" s="142"/>
    </row>
    <row r="346" spans="1:15" x14ac:dyDescent="0.2">
      <c r="A346" s="142"/>
      <c r="B346" s="142"/>
      <c r="C346" s="142"/>
      <c r="D346" s="142"/>
      <c r="E346" s="142"/>
      <c r="F346" s="142"/>
      <c r="G346" s="142"/>
      <c r="H346" s="142"/>
      <c r="I346" s="142"/>
      <c r="J346" s="142"/>
      <c r="K346" s="142"/>
      <c r="L346" s="142"/>
      <c r="M346" s="142"/>
      <c r="N346" s="142"/>
      <c r="O346" s="142"/>
    </row>
    <row r="347" spans="1:15" x14ac:dyDescent="0.2">
      <c r="A347" s="142"/>
      <c r="B347" s="142"/>
      <c r="C347" s="142"/>
      <c r="D347" s="142"/>
      <c r="E347" s="142"/>
      <c r="F347" s="142"/>
      <c r="G347" s="142"/>
      <c r="H347" s="142"/>
      <c r="I347" s="142"/>
      <c r="J347" s="142"/>
      <c r="K347" s="142"/>
      <c r="L347" s="142"/>
      <c r="M347" s="142"/>
      <c r="N347" s="142"/>
      <c r="O347" s="142"/>
    </row>
    <row r="348" spans="1:15" x14ac:dyDescent="0.2">
      <c r="A348" s="142"/>
      <c r="B348" s="142"/>
      <c r="C348" s="142"/>
      <c r="D348" s="142"/>
      <c r="E348" s="142"/>
      <c r="F348" s="142"/>
      <c r="G348" s="142"/>
      <c r="H348" s="142"/>
      <c r="I348" s="142"/>
      <c r="J348" s="142"/>
      <c r="K348" s="142"/>
      <c r="L348" s="142"/>
      <c r="M348" s="142"/>
      <c r="N348" s="142"/>
      <c r="O348" s="142"/>
    </row>
    <row r="349" spans="1:15" x14ac:dyDescent="0.2">
      <c r="A349" s="142"/>
      <c r="B349" s="142"/>
      <c r="C349" s="142"/>
      <c r="D349" s="142"/>
      <c r="E349" s="142"/>
      <c r="F349" s="142"/>
      <c r="G349" s="142"/>
      <c r="H349" s="142"/>
      <c r="I349" s="142"/>
      <c r="J349" s="142"/>
      <c r="K349" s="142"/>
      <c r="L349" s="142"/>
      <c r="M349" s="142"/>
      <c r="N349" s="142"/>
      <c r="O349" s="142"/>
    </row>
    <row r="350" spans="1:15" x14ac:dyDescent="0.2">
      <c r="A350" s="142"/>
      <c r="B350" s="142"/>
      <c r="C350" s="142"/>
      <c r="D350" s="142"/>
      <c r="E350" s="142"/>
      <c r="F350" s="142"/>
      <c r="G350" s="142"/>
      <c r="H350" s="142"/>
      <c r="I350" s="142"/>
      <c r="J350" s="142"/>
      <c r="K350" s="142"/>
      <c r="L350" s="142"/>
      <c r="M350" s="142"/>
      <c r="N350" s="142"/>
      <c r="O350" s="142"/>
    </row>
    <row r="351" spans="1:15" x14ac:dyDescent="0.2">
      <c r="A351" s="142"/>
      <c r="B351" s="142"/>
      <c r="C351" s="142"/>
      <c r="D351" s="142"/>
      <c r="E351" s="142"/>
      <c r="F351" s="142"/>
      <c r="G351" s="142"/>
      <c r="H351" s="142"/>
      <c r="I351" s="142"/>
      <c r="J351" s="142"/>
      <c r="K351" s="142"/>
      <c r="L351" s="142"/>
      <c r="M351" s="142"/>
      <c r="N351" s="142"/>
      <c r="O351" s="142"/>
    </row>
    <row r="352" spans="1:15" x14ac:dyDescent="0.2">
      <c r="A352" s="142"/>
      <c r="B352" s="142"/>
      <c r="C352" s="142"/>
      <c r="D352" s="142"/>
      <c r="E352" s="142"/>
      <c r="F352" s="142"/>
      <c r="G352" s="142"/>
      <c r="H352" s="142"/>
      <c r="I352" s="142"/>
      <c r="J352" s="142"/>
      <c r="K352" s="142"/>
      <c r="L352" s="142"/>
      <c r="M352" s="142"/>
      <c r="N352" s="142"/>
      <c r="O352" s="142"/>
    </row>
    <row r="353" spans="1:15" x14ac:dyDescent="0.2">
      <c r="A353" s="142"/>
      <c r="B353" s="142"/>
      <c r="C353" s="142"/>
      <c r="D353" s="142"/>
      <c r="E353" s="142"/>
      <c r="F353" s="142"/>
      <c r="G353" s="142"/>
      <c r="H353" s="142"/>
      <c r="I353" s="142"/>
      <c r="J353" s="142"/>
      <c r="K353" s="142"/>
      <c r="L353" s="142"/>
      <c r="M353" s="142"/>
      <c r="N353" s="142"/>
      <c r="O353" s="142"/>
    </row>
    <row r="354" spans="1:15" x14ac:dyDescent="0.2">
      <c r="A354" s="142"/>
      <c r="B354" s="142"/>
      <c r="C354" s="142"/>
      <c r="D354" s="142"/>
      <c r="E354" s="142"/>
      <c r="F354" s="142"/>
      <c r="G354" s="142"/>
      <c r="H354" s="142"/>
      <c r="I354" s="142"/>
      <c r="J354" s="142"/>
      <c r="K354" s="142"/>
      <c r="L354" s="142"/>
      <c r="M354" s="142"/>
      <c r="N354" s="142"/>
      <c r="O354" s="142"/>
    </row>
    <row r="355" spans="1:15" x14ac:dyDescent="0.2">
      <c r="A355" s="142"/>
      <c r="B355" s="142"/>
      <c r="C355" s="142"/>
      <c r="D355" s="142"/>
      <c r="E355" s="142"/>
      <c r="F355" s="142"/>
      <c r="G355" s="142"/>
      <c r="H355" s="142"/>
      <c r="I355" s="142"/>
      <c r="J355" s="142"/>
      <c r="K355" s="142"/>
      <c r="L355" s="142"/>
      <c r="M355" s="142"/>
      <c r="N355" s="142"/>
      <c r="O355" s="142"/>
    </row>
    <row r="356" spans="1:15" x14ac:dyDescent="0.2">
      <c r="A356" s="142"/>
      <c r="B356" s="142"/>
      <c r="C356" s="142"/>
      <c r="D356" s="142"/>
      <c r="E356" s="142"/>
      <c r="F356" s="142"/>
      <c r="G356" s="142"/>
      <c r="H356" s="142"/>
      <c r="I356" s="142"/>
      <c r="J356" s="142"/>
      <c r="K356" s="142"/>
      <c r="L356" s="142"/>
      <c r="M356" s="142"/>
      <c r="N356" s="142"/>
      <c r="O356" s="142"/>
    </row>
    <row r="357" spans="1:15" x14ac:dyDescent="0.2">
      <c r="A357" s="142"/>
      <c r="B357" s="142"/>
      <c r="C357" s="142"/>
      <c r="D357" s="142"/>
      <c r="E357" s="142"/>
      <c r="F357" s="142"/>
      <c r="G357" s="142"/>
      <c r="H357" s="142"/>
      <c r="I357" s="142"/>
      <c r="J357" s="142"/>
      <c r="K357" s="142"/>
      <c r="L357" s="142"/>
      <c r="M357" s="142"/>
      <c r="N357" s="142"/>
      <c r="O357" s="142"/>
    </row>
    <row r="358" spans="1:15" x14ac:dyDescent="0.2">
      <c r="A358" s="142"/>
      <c r="B358" s="142"/>
      <c r="C358" s="142"/>
      <c r="D358" s="142"/>
      <c r="E358" s="142"/>
      <c r="F358" s="142"/>
      <c r="G358" s="142"/>
      <c r="H358" s="142"/>
      <c r="I358" s="142"/>
      <c r="J358" s="142"/>
      <c r="K358" s="142"/>
      <c r="L358" s="142"/>
      <c r="M358" s="142"/>
      <c r="N358" s="142"/>
      <c r="O358" s="142"/>
    </row>
    <row r="359" spans="1:15" x14ac:dyDescent="0.2">
      <c r="A359" s="142"/>
      <c r="B359" s="142"/>
      <c r="C359" s="142"/>
      <c r="D359" s="142"/>
      <c r="E359" s="142"/>
      <c r="F359" s="142"/>
      <c r="G359" s="142"/>
      <c r="H359" s="142"/>
      <c r="I359" s="142"/>
      <c r="J359" s="142"/>
      <c r="K359" s="142"/>
      <c r="L359" s="142"/>
      <c r="M359" s="142"/>
      <c r="N359" s="142"/>
      <c r="O359" s="142"/>
    </row>
    <row r="360" spans="1:15" x14ac:dyDescent="0.2">
      <c r="A360" s="142"/>
      <c r="B360" s="142"/>
      <c r="C360" s="142"/>
      <c r="D360" s="142"/>
      <c r="E360" s="142"/>
      <c r="F360" s="142"/>
      <c r="G360" s="142"/>
      <c r="H360" s="142"/>
      <c r="I360" s="142"/>
      <c r="J360" s="142"/>
      <c r="K360" s="142"/>
      <c r="L360" s="142"/>
      <c r="M360" s="142"/>
      <c r="N360" s="142"/>
      <c r="O360" s="142"/>
    </row>
    <row r="361" spans="1:15" x14ac:dyDescent="0.2">
      <c r="A361" s="142"/>
      <c r="B361" s="142"/>
      <c r="C361" s="142"/>
      <c r="D361" s="142"/>
      <c r="E361" s="142"/>
      <c r="F361" s="142"/>
      <c r="G361" s="142"/>
      <c r="H361" s="142"/>
      <c r="I361" s="142"/>
      <c r="J361" s="142"/>
      <c r="K361" s="142"/>
      <c r="L361" s="142"/>
      <c r="M361" s="142"/>
      <c r="N361" s="142"/>
      <c r="O361" s="142"/>
    </row>
    <row r="362" spans="1:15" x14ac:dyDescent="0.2">
      <c r="A362" s="142"/>
      <c r="B362" s="142"/>
      <c r="C362" s="142"/>
      <c r="D362" s="142"/>
      <c r="E362" s="142"/>
      <c r="F362" s="142"/>
      <c r="G362" s="142"/>
      <c r="H362" s="142"/>
      <c r="I362" s="142"/>
      <c r="J362" s="142"/>
      <c r="K362" s="142"/>
      <c r="L362" s="142"/>
      <c r="M362" s="142"/>
      <c r="N362" s="142"/>
      <c r="O362" s="142"/>
    </row>
    <row r="363" spans="1:15" x14ac:dyDescent="0.2">
      <c r="A363" s="142"/>
      <c r="B363" s="142"/>
      <c r="C363" s="142"/>
      <c r="D363" s="142"/>
      <c r="E363" s="142"/>
      <c r="F363" s="142"/>
      <c r="G363" s="142"/>
      <c r="H363" s="142"/>
      <c r="I363" s="142"/>
      <c r="J363" s="142"/>
      <c r="K363" s="142"/>
      <c r="L363" s="142"/>
      <c r="M363" s="142"/>
      <c r="N363" s="142"/>
      <c r="O363" s="142"/>
    </row>
    <row r="364" spans="1:15" x14ac:dyDescent="0.2">
      <c r="A364" s="142"/>
      <c r="B364" s="142"/>
      <c r="C364" s="142"/>
      <c r="D364" s="142"/>
      <c r="E364" s="142"/>
      <c r="F364" s="142"/>
      <c r="G364" s="142"/>
      <c r="H364" s="142"/>
      <c r="I364" s="142"/>
      <c r="J364" s="142"/>
      <c r="K364" s="142"/>
      <c r="L364" s="142"/>
      <c r="M364" s="142"/>
      <c r="N364" s="142"/>
      <c r="O364" s="142"/>
    </row>
    <row r="365" spans="1:15" x14ac:dyDescent="0.2">
      <c r="A365" s="142"/>
      <c r="B365" s="142"/>
      <c r="C365" s="142"/>
      <c r="D365" s="142"/>
      <c r="E365" s="142"/>
      <c r="F365" s="142"/>
      <c r="G365" s="142"/>
      <c r="H365" s="142"/>
      <c r="I365" s="142"/>
      <c r="J365" s="142"/>
      <c r="K365" s="142"/>
      <c r="L365" s="142"/>
      <c r="M365" s="142"/>
      <c r="N365" s="142"/>
      <c r="O365" s="142"/>
    </row>
    <row r="366" spans="1:15" x14ac:dyDescent="0.2">
      <c r="A366" s="142"/>
      <c r="B366" s="142"/>
      <c r="C366" s="142"/>
      <c r="D366" s="142"/>
      <c r="E366" s="142"/>
      <c r="F366" s="142"/>
      <c r="G366" s="142"/>
      <c r="H366" s="142"/>
      <c r="I366" s="142"/>
      <c r="J366" s="142"/>
      <c r="K366" s="142"/>
      <c r="L366" s="142"/>
      <c r="M366" s="142"/>
      <c r="N366" s="142"/>
      <c r="O366" s="142"/>
    </row>
    <row r="367" spans="1:15" x14ac:dyDescent="0.2">
      <c r="A367" s="142"/>
      <c r="B367" s="142"/>
      <c r="C367" s="142"/>
      <c r="D367" s="142"/>
      <c r="E367" s="142"/>
      <c r="F367" s="142"/>
      <c r="G367" s="142"/>
      <c r="H367" s="142"/>
      <c r="I367" s="142"/>
      <c r="J367" s="142"/>
      <c r="K367" s="142"/>
      <c r="L367" s="142"/>
      <c r="M367" s="142"/>
      <c r="N367" s="142"/>
      <c r="O367" s="142"/>
    </row>
    <row r="368" spans="1:15" x14ac:dyDescent="0.2">
      <c r="A368" s="142"/>
      <c r="B368" s="142"/>
      <c r="C368" s="142"/>
      <c r="D368" s="142"/>
      <c r="E368" s="142"/>
      <c r="F368" s="142"/>
      <c r="G368" s="142"/>
      <c r="H368" s="142"/>
      <c r="I368" s="142"/>
      <c r="J368" s="142"/>
      <c r="K368" s="142"/>
      <c r="L368" s="142"/>
      <c r="M368" s="142"/>
      <c r="N368" s="142"/>
      <c r="O368" s="142"/>
    </row>
    <row r="369" spans="1:15" x14ac:dyDescent="0.2">
      <c r="A369" s="142"/>
      <c r="B369" s="142"/>
      <c r="C369" s="142"/>
      <c r="D369" s="142"/>
      <c r="E369" s="142"/>
      <c r="F369" s="142"/>
      <c r="G369" s="142"/>
      <c r="H369" s="142"/>
      <c r="I369" s="142"/>
      <c r="J369" s="142"/>
      <c r="K369" s="142"/>
      <c r="L369" s="142"/>
      <c r="M369" s="142"/>
      <c r="N369" s="142"/>
      <c r="O369" s="142"/>
    </row>
    <row r="370" spans="1:15" x14ac:dyDescent="0.2">
      <c r="A370" s="142"/>
      <c r="B370" s="142"/>
      <c r="C370" s="142"/>
      <c r="D370" s="142"/>
      <c r="E370" s="142"/>
      <c r="F370" s="142"/>
      <c r="G370" s="142"/>
      <c r="H370" s="142"/>
      <c r="I370" s="142"/>
      <c r="J370" s="142"/>
      <c r="K370" s="142"/>
      <c r="L370" s="142"/>
      <c r="M370" s="142"/>
      <c r="N370" s="142"/>
      <c r="O370" s="142"/>
    </row>
    <row r="371" spans="1:15" x14ac:dyDescent="0.2">
      <c r="A371" s="142"/>
      <c r="B371" s="142"/>
      <c r="C371" s="142"/>
      <c r="D371" s="142"/>
      <c r="E371" s="142"/>
      <c r="F371" s="142"/>
      <c r="G371" s="142"/>
      <c r="H371" s="142"/>
      <c r="I371" s="142"/>
      <c r="J371" s="142"/>
      <c r="K371" s="142"/>
      <c r="L371" s="142"/>
      <c r="M371" s="142"/>
      <c r="N371" s="142"/>
      <c r="O371" s="142"/>
    </row>
    <row r="372" spans="1:15" x14ac:dyDescent="0.2">
      <c r="A372" s="142"/>
      <c r="B372" s="142"/>
      <c r="C372" s="142"/>
      <c r="D372" s="142"/>
      <c r="E372" s="142"/>
      <c r="F372" s="142"/>
      <c r="G372" s="142"/>
      <c r="H372" s="142"/>
      <c r="I372" s="142"/>
      <c r="J372" s="142"/>
      <c r="K372" s="142"/>
      <c r="L372" s="142"/>
      <c r="M372" s="142"/>
      <c r="N372" s="142"/>
      <c r="O372" s="142"/>
    </row>
    <row r="373" spans="1:15" x14ac:dyDescent="0.2">
      <c r="A373" s="142"/>
      <c r="B373" s="142"/>
      <c r="C373" s="142"/>
      <c r="D373" s="142"/>
      <c r="E373" s="142"/>
      <c r="F373" s="142"/>
      <c r="G373" s="142"/>
      <c r="H373" s="142"/>
      <c r="I373" s="142"/>
      <c r="J373" s="142"/>
      <c r="K373" s="142"/>
      <c r="L373" s="142"/>
      <c r="M373" s="142"/>
      <c r="N373" s="142"/>
      <c r="O373" s="142"/>
    </row>
    <row r="374" spans="1:15" x14ac:dyDescent="0.2">
      <c r="A374" s="142"/>
      <c r="B374" s="142"/>
      <c r="C374" s="142"/>
      <c r="D374" s="142"/>
      <c r="E374" s="142"/>
      <c r="F374" s="142"/>
      <c r="G374" s="142"/>
      <c r="H374" s="142"/>
      <c r="I374" s="142"/>
      <c r="J374" s="142"/>
      <c r="K374" s="142"/>
      <c r="L374" s="142"/>
      <c r="M374" s="142"/>
      <c r="N374" s="142"/>
      <c r="O374" s="142"/>
    </row>
    <row r="375" spans="1:15" x14ac:dyDescent="0.2">
      <c r="A375" s="142"/>
      <c r="B375" s="142"/>
      <c r="C375" s="142"/>
      <c r="D375" s="142"/>
      <c r="E375" s="142"/>
      <c r="F375" s="142"/>
      <c r="G375" s="142"/>
      <c r="H375" s="142"/>
      <c r="I375" s="142"/>
      <c r="J375" s="142"/>
      <c r="K375" s="142"/>
      <c r="L375" s="142"/>
      <c r="M375" s="142"/>
      <c r="N375" s="142"/>
      <c r="O375" s="142"/>
    </row>
    <row r="376" spans="1:15" x14ac:dyDescent="0.2">
      <c r="A376" s="142"/>
      <c r="B376" s="142"/>
      <c r="C376" s="142"/>
      <c r="D376" s="142"/>
      <c r="E376" s="142"/>
      <c r="F376" s="142"/>
      <c r="G376" s="142"/>
      <c r="H376" s="142"/>
      <c r="I376" s="142"/>
      <c r="J376" s="142"/>
      <c r="K376" s="142"/>
      <c r="L376" s="142"/>
      <c r="M376" s="142"/>
      <c r="N376" s="142"/>
      <c r="O376" s="142"/>
    </row>
    <row r="377" spans="1:15" x14ac:dyDescent="0.2">
      <c r="A377" s="142"/>
      <c r="B377" s="142"/>
      <c r="C377" s="142"/>
      <c r="D377" s="142"/>
      <c r="E377" s="142"/>
      <c r="F377" s="142"/>
      <c r="G377" s="142"/>
      <c r="H377" s="142"/>
      <c r="I377" s="142"/>
      <c r="J377" s="142"/>
      <c r="K377" s="142"/>
      <c r="L377" s="142"/>
      <c r="M377" s="142"/>
      <c r="N377" s="142"/>
      <c r="O377" s="142"/>
    </row>
    <row r="378" spans="1:15" x14ac:dyDescent="0.2">
      <c r="A378" s="142"/>
      <c r="B378" s="142"/>
      <c r="C378" s="142"/>
      <c r="D378" s="142"/>
      <c r="E378" s="142"/>
      <c r="F378" s="142"/>
      <c r="G378" s="142"/>
      <c r="H378" s="142"/>
      <c r="I378" s="142"/>
      <c r="J378" s="142"/>
      <c r="K378" s="142"/>
      <c r="L378" s="142"/>
      <c r="M378" s="142"/>
      <c r="N378" s="142"/>
      <c r="O378" s="142"/>
    </row>
    <row r="379" spans="1:15" x14ac:dyDescent="0.2">
      <c r="A379" s="142"/>
      <c r="B379" s="142"/>
      <c r="C379" s="142"/>
      <c r="D379" s="142"/>
      <c r="E379" s="142"/>
      <c r="F379" s="142"/>
      <c r="G379" s="142"/>
      <c r="H379" s="142"/>
      <c r="I379" s="142"/>
      <c r="J379" s="142"/>
      <c r="K379" s="142"/>
      <c r="L379" s="142"/>
      <c r="M379" s="142"/>
      <c r="N379" s="142"/>
      <c r="O379" s="142"/>
    </row>
    <row r="380" spans="1:15" x14ac:dyDescent="0.2">
      <c r="A380" s="142"/>
      <c r="B380" s="142"/>
      <c r="C380" s="142"/>
      <c r="D380" s="142"/>
      <c r="E380" s="142"/>
      <c r="F380" s="142"/>
      <c r="G380" s="142"/>
      <c r="H380" s="142"/>
      <c r="I380" s="142"/>
      <c r="J380" s="142"/>
      <c r="K380" s="142"/>
      <c r="L380" s="142"/>
      <c r="M380" s="142"/>
      <c r="N380" s="142"/>
      <c r="O380" s="142"/>
    </row>
    <row r="381" spans="1:15" x14ac:dyDescent="0.2">
      <c r="A381" s="142"/>
      <c r="B381" s="142"/>
      <c r="C381" s="142"/>
      <c r="D381" s="142"/>
      <c r="E381" s="142"/>
      <c r="F381" s="142"/>
      <c r="G381" s="142"/>
      <c r="H381" s="142"/>
      <c r="I381" s="142"/>
      <c r="J381" s="142"/>
      <c r="K381" s="142"/>
      <c r="L381" s="142"/>
      <c r="M381" s="142"/>
      <c r="N381" s="142"/>
      <c r="O381" s="142"/>
    </row>
    <row r="382" spans="1:15" x14ac:dyDescent="0.2">
      <c r="A382" s="142"/>
      <c r="B382" s="142"/>
      <c r="C382" s="142"/>
      <c r="D382" s="142"/>
      <c r="E382" s="142"/>
      <c r="F382" s="142"/>
      <c r="G382" s="142"/>
      <c r="H382" s="142"/>
      <c r="I382" s="142"/>
      <c r="J382" s="142"/>
      <c r="K382" s="142"/>
      <c r="L382" s="142"/>
      <c r="M382" s="142"/>
      <c r="N382" s="142"/>
      <c r="O382" s="142"/>
    </row>
    <row r="383" spans="1:15" x14ac:dyDescent="0.2">
      <c r="A383" s="142"/>
      <c r="B383" s="142"/>
      <c r="C383" s="142"/>
      <c r="D383" s="142"/>
      <c r="E383" s="142"/>
      <c r="F383" s="142"/>
      <c r="G383" s="142"/>
      <c r="H383" s="142"/>
      <c r="I383" s="142"/>
      <c r="J383" s="142"/>
      <c r="K383" s="142"/>
      <c r="L383" s="142"/>
      <c r="M383" s="142"/>
      <c r="N383" s="142"/>
      <c r="O383" s="142"/>
    </row>
    <row r="384" spans="1:15" x14ac:dyDescent="0.2">
      <c r="A384" s="142"/>
      <c r="B384" s="142"/>
      <c r="C384" s="142"/>
      <c r="D384" s="142"/>
      <c r="E384" s="142"/>
      <c r="F384" s="142"/>
      <c r="G384" s="142"/>
      <c r="H384" s="142"/>
      <c r="I384" s="142"/>
      <c r="J384" s="142"/>
      <c r="K384" s="142"/>
      <c r="L384" s="142"/>
      <c r="M384" s="142"/>
      <c r="N384" s="142"/>
      <c r="O384" s="142"/>
    </row>
    <row r="385" spans="1:15" x14ac:dyDescent="0.2">
      <c r="A385" s="142"/>
      <c r="B385" s="142"/>
      <c r="C385" s="142"/>
      <c r="D385" s="142"/>
      <c r="E385" s="142"/>
      <c r="F385" s="142"/>
      <c r="G385" s="142"/>
      <c r="H385" s="142"/>
      <c r="I385" s="142"/>
      <c r="J385" s="142"/>
      <c r="K385" s="142"/>
      <c r="L385" s="142"/>
      <c r="M385" s="142"/>
      <c r="N385" s="142"/>
      <c r="O385" s="142"/>
    </row>
    <row r="386" spans="1:15" x14ac:dyDescent="0.2">
      <c r="A386" s="142"/>
      <c r="B386" s="142"/>
      <c r="C386" s="142"/>
      <c r="D386" s="142"/>
      <c r="E386" s="142"/>
      <c r="F386" s="142"/>
      <c r="G386" s="142"/>
      <c r="H386" s="142"/>
      <c r="I386" s="142"/>
      <c r="J386" s="142"/>
      <c r="K386" s="142"/>
      <c r="L386" s="142"/>
      <c r="M386" s="142"/>
      <c r="N386" s="142"/>
      <c r="O386" s="142"/>
    </row>
    <row r="387" spans="1:15" x14ac:dyDescent="0.2">
      <c r="A387" s="142"/>
      <c r="B387" s="142"/>
      <c r="C387" s="142"/>
      <c r="D387" s="142"/>
      <c r="E387" s="142"/>
      <c r="F387" s="142"/>
      <c r="G387" s="142"/>
      <c r="H387" s="142"/>
      <c r="I387" s="142"/>
      <c r="J387" s="142"/>
      <c r="K387" s="142"/>
      <c r="L387" s="142"/>
      <c r="M387" s="142"/>
      <c r="N387" s="142"/>
      <c r="O387" s="142"/>
    </row>
    <row r="388" spans="1:15" x14ac:dyDescent="0.2">
      <c r="A388" s="142"/>
      <c r="B388" s="142"/>
      <c r="C388" s="142"/>
      <c r="D388" s="142"/>
      <c r="E388" s="142"/>
      <c r="F388" s="142"/>
      <c r="G388" s="142"/>
      <c r="H388" s="142"/>
      <c r="I388" s="142"/>
      <c r="J388" s="142"/>
      <c r="K388" s="142"/>
      <c r="L388" s="142"/>
      <c r="M388" s="142"/>
      <c r="N388" s="142"/>
      <c r="O388" s="142"/>
    </row>
    <row r="389" spans="1:15" x14ac:dyDescent="0.2">
      <c r="A389" s="142"/>
      <c r="B389" s="142"/>
      <c r="C389" s="142"/>
      <c r="D389" s="142"/>
      <c r="E389" s="142"/>
      <c r="F389" s="142"/>
      <c r="G389" s="142"/>
      <c r="H389" s="142"/>
      <c r="I389" s="142"/>
      <c r="J389" s="142"/>
      <c r="K389" s="142"/>
      <c r="L389" s="142"/>
      <c r="M389" s="142"/>
      <c r="N389" s="142"/>
      <c r="O389" s="142"/>
    </row>
    <row r="390" spans="1:15" x14ac:dyDescent="0.2">
      <c r="A390" s="142"/>
      <c r="B390" s="142"/>
      <c r="C390" s="142"/>
      <c r="D390" s="142"/>
      <c r="E390" s="142"/>
      <c r="F390" s="142"/>
      <c r="G390" s="142"/>
      <c r="H390" s="142"/>
      <c r="I390" s="142"/>
      <c r="J390" s="142"/>
      <c r="K390" s="142"/>
      <c r="L390" s="142"/>
      <c r="M390" s="142"/>
      <c r="N390" s="142"/>
      <c r="O390" s="142"/>
    </row>
    <row r="391" spans="1:15" x14ac:dyDescent="0.2">
      <c r="A391" s="142"/>
      <c r="B391" s="142"/>
      <c r="C391" s="142"/>
      <c r="D391" s="142"/>
      <c r="E391" s="142"/>
      <c r="F391" s="142"/>
      <c r="G391" s="142"/>
      <c r="H391" s="142"/>
      <c r="I391" s="142"/>
      <c r="J391" s="142"/>
      <c r="K391" s="142"/>
      <c r="L391" s="142"/>
      <c r="M391" s="142"/>
      <c r="N391" s="142"/>
      <c r="O391" s="142"/>
    </row>
    <row r="392" spans="1:15" x14ac:dyDescent="0.2">
      <c r="A392" s="142"/>
      <c r="B392" s="142"/>
      <c r="C392" s="142"/>
      <c r="D392" s="142"/>
      <c r="E392" s="142"/>
      <c r="F392" s="142"/>
      <c r="G392" s="142"/>
      <c r="H392" s="142"/>
      <c r="I392" s="142"/>
      <c r="J392" s="142"/>
      <c r="K392" s="142"/>
      <c r="L392" s="142"/>
      <c r="M392" s="142"/>
      <c r="N392" s="142"/>
      <c r="O392" s="142"/>
    </row>
    <row r="393" spans="1:15" x14ac:dyDescent="0.2">
      <c r="A393" s="142"/>
      <c r="B393" s="142"/>
      <c r="C393" s="142"/>
      <c r="D393" s="142"/>
      <c r="E393" s="142"/>
      <c r="F393" s="142"/>
      <c r="G393" s="142"/>
      <c r="H393" s="142"/>
      <c r="I393" s="142"/>
      <c r="J393" s="142"/>
      <c r="K393" s="142"/>
      <c r="L393" s="142"/>
      <c r="M393" s="142"/>
      <c r="N393" s="142"/>
      <c r="O393" s="142"/>
    </row>
    <row r="394" spans="1:15" x14ac:dyDescent="0.2">
      <c r="A394" s="142"/>
      <c r="B394" s="142"/>
      <c r="C394" s="142"/>
      <c r="D394" s="142"/>
      <c r="E394" s="142"/>
      <c r="F394" s="142"/>
      <c r="G394" s="142"/>
      <c r="H394" s="142"/>
      <c r="I394" s="142"/>
      <c r="J394" s="142"/>
      <c r="K394" s="142"/>
      <c r="L394" s="142"/>
      <c r="M394" s="142"/>
      <c r="N394" s="142"/>
      <c r="O394" s="142"/>
    </row>
    <row r="395" spans="1:15" x14ac:dyDescent="0.2">
      <c r="A395" s="142"/>
      <c r="B395" s="142"/>
      <c r="C395" s="142"/>
      <c r="D395" s="142"/>
      <c r="E395" s="142"/>
      <c r="F395" s="142"/>
      <c r="G395" s="142"/>
      <c r="H395" s="142"/>
      <c r="I395" s="142"/>
      <c r="J395" s="142"/>
      <c r="K395" s="142"/>
      <c r="L395" s="142"/>
      <c r="M395" s="142"/>
      <c r="N395" s="142"/>
      <c r="O395" s="142"/>
    </row>
    <row r="396" spans="1:15" x14ac:dyDescent="0.2">
      <c r="A396" s="142"/>
      <c r="B396" s="142"/>
      <c r="C396" s="142"/>
      <c r="D396" s="142"/>
      <c r="E396" s="142"/>
      <c r="F396" s="142"/>
      <c r="G396" s="142"/>
      <c r="H396" s="142"/>
      <c r="I396" s="142"/>
      <c r="J396" s="142"/>
      <c r="K396" s="142"/>
      <c r="L396" s="142"/>
      <c r="M396" s="142"/>
      <c r="N396" s="142"/>
      <c r="O396" s="142"/>
    </row>
    <row r="397" spans="1:15" x14ac:dyDescent="0.2">
      <c r="A397" s="142"/>
      <c r="B397" s="142"/>
      <c r="C397" s="142"/>
      <c r="D397" s="142"/>
      <c r="E397" s="142"/>
      <c r="F397" s="142"/>
      <c r="G397" s="142"/>
      <c r="H397" s="142"/>
      <c r="I397" s="142"/>
      <c r="J397" s="142"/>
      <c r="K397" s="142"/>
      <c r="L397" s="142"/>
      <c r="M397" s="142"/>
      <c r="N397" s="142"/>
      <c r="O397" s="142"/>
    </row>
    <row r="398" spans="1:15" x14ac:dyDescent="0.2">
      <c r="A398" s="142"/>
      <c r="B398" s="142"/>
      <c r="C398" s="142"/>
      <c r="D398" s="142"/>
      <c r="E398" s="142"/>
      <c r="F398" s="142"/>
      <c r="G398" s="142"/>
      <c r="H398" s="142"/>
      <c r="I398" s="142"/>
      <c r="J398" s="142"/>
      <c r="K398" s="142"/>
      <c r="L398" s="142"/>
      <c r="M398" s="142"/>
      <c r="N398" s="142"/>
      <c r="O398" s="142"/>
    </row>
    <row r="399" spans="1:15" x14ac:dyDescent="0.2">
      <c r="A399" s="142"/>
      <c r="B399" s="142"/>
      <c r="C399" s="142"/>
      <c r="D399" s="142"/>
      <c r="E399" s="142"/>
      <c r="F399" s="142"/>
      <c r="G399" s="142"/>
      <c r="H399" s="142"/>
      <c r="I399" s="142"/>
      <c r="J399" s="142"/>
      <c r="K399" s="142"/>
      <c r="L399" s="142"/>
      <c r="M399" s="142"/>
      <c r="N399" s="142"/>
      <c r="O399" s="142"/>
    </row>
    <row r="400" spans="1:15" x14ac:dyDescent="0.2">
      <c r="A400" s="142"/>
      <c r="B400" s="142"/>
      <c r="C400" s="142"/>
      <c r="D400" s="142"/>
      <c r="E400" s="142"/>
      <c r="F400" s="142"/>
      <c r="G400" s="142"/>
      <c r="H400" s="142"/>
      <c r="I400" s="142"/>
      <c r="J400" s="142"/>
      <c r="K400" s="142"/>
      <c r="L400" s="142"/>
      <c r="M400" s="142"/>
      <c r="N400" s="142"/>
      <c r="O400" s="142"/>
    </row>
    <row r="401" spans="1:15" x14ac:dyDescent="0.2">
      <c r="A401" s="142"/>
      <c r="B401" s="142"/>
      <c r="C401" s="142"/>
      <c r="D401" s="142"/>
      <c r="E401" s="142"/>
      <c r="F401" s="142"/>
      <c r="G401" s="142"/>
      <c r="H401" s="142"/>
      <c r="I401" s="142"/>
      <c r="J401" s="142"/>
      <c r="K401" s="142"/>
      <c r="L401" s="142"/>
      <c r="M401" s="142"/>
      <c r="N401" s="142"/>
      <c r="O401" s="142"/>
    </row>
    <row r="402" spans="1:15" x14ac:dyDescent="0.2">
      <c r="A402" s="142"/>
      <c r="B402" s="142"/>
      <c r="C402" s="142"/>
      <c r="D402" s="142"/>
      <c r="E402" s="142"/>
      <c r="F402" s="142"/>
      <c r="G402" s="142"/>
      <c r="H402" s="142"/>
      <c r="I402" s="142"/>
      <c r="J402" s="142"/>
      <c r="K402" s="142"/>
      <c r="L402" s="142"/>
      <c r="M402" s="142"/>
      <c r="N402" s="142"/>
      <c r="O402" s="142"/>
    </row>
    <row r="403" spans="1:15" x14ac:dyDescent="0.2">
      <c r="A403" s="142"/>
      <c r="B403" s="142"/>
      <c r="C403" s="142"/>
      <c r="D403" s="142"/>
      <c r="E403" s="142"/>
      <c r="F403" s="142"/>
      <c r="G403" s="142"/>
      <c r="H403" s="142"/>
      <c r="I403" s="142"/>
      <c r="J403" s="142"/>
      <c r="K403" s="142"/>
      <c r="L403" s="142"/>
      <c r="M403" s="142"/>
      <c r="N403" s="142"/>
      <c r="O403" s="142"/>
    </row>
    <row r="404" spans="1:15" x14ac:dyDescent="0.2">
      <c r="A404" s="142"/>
      <c r="B404" s="142"/>
      <c r="C404" s="142"/>
      <c r="D404" s="142"/>
      <c r="E404" s="142"/>
      <c r="F404" s="142"/>
      <c r="G404" s="142"/>
      <c r="H404" s="142"/>
      <c r="I404" s="142"/>
      <c r="J404" s="142"/>
      <c r="K404" s="142"/>
      <c r="L404" s="142"/>
      <c r="M404" s="142"/>
      <c r="N404" s="142"/>
      <c r="O404" s="142"/>
    </row>
    <row r="405" spans="1:15" x14ac:dyDescent="0.2">
      <c r="A405" s="142"/>
      <c r="B405" s="142"/>
      <c r="C405" s="142"/>
      <c r="D405" s="142"/>
      <c r="E405" s="142"/>
      <c r="F405" s="142"/>
      <c r="G405" s="142"/>
      <c r="H405" s="142"/>
      <c r="I405" s="142"/>
      <c r="J405" s="142"/>
      <c r="K405" s="142"/>
      <c r="L405" s="142"/>
      <c r="M405" s="142"/>
      <c r="N405" s="142"/>
      <c r="O405" s="142"/>
    </row>
    <row r="406" spans="1:15" x14ac:dyDescent="0.2">
      <c r="A406" s="142"/>
      <c r="B406" s="142"/>
      <c r="C406" s="142"/>
      <c r="D406" s="142"/>
      <c r="E406" s="142"/>
      <c r="F406" s="142"/>
      <c r="G406" s="142"/>
      <c r="H406" s="142"/>
      <c r="I406" s="142"/>
      <c r="J406" s="142"/>
      <c r="K406" s="142"/>
      <c r="L406" s="142"/>
      <c r="M406" s="142"/>
      <c r="N406" s="142"/>
      <c r="O406" s="142"/>
    </row>
    <row r="407" spans="1:15" x14ac:dyDescent="0.2">
      <c r="A407" s="142"/>
      <c r="B407" s="142"/>
      <c r="C407" s="142"/>
      <c r="D407" s="142"/>
      <c r="E407" s="142"/>
      <c r="F407" s="142"/>
      <c r="G407" s="142"/>
      <c r="H407" s="142"/>
      <c r="I407" s="142"/>
      <c r="J407" s="142"/>
      <c r="K407" s="142"/>
      <c r="L407" s="142"/>
      <c r="M407" s="142"/>
      <c r="N407" s="142"/>
      <c r="O407" s="142"/>
    </row>
    <row r="408" spans="1:15" x14ac:dyDescent="0.2">
      <c r="A408" s="142"/>
      <c r="B408" s="142"/>
      <c r="C408" s="142"/>
      <c r="D408" s="142"/>
      <c r="E408" s="142"/>
      <c r="F408" s="142"/>
      <c r="G408" s="142"/>
      <c r="H408" s="142"/>
      <c r="I408" s="142"/>
      <c r="J408" s="142"/>
      <c r="K408" s="142"/>
      <c r="L408" s="142"/>
      <c r="M408" s="142"/>
      <c r="N408" s="142"/>
      <c r="O408" s="142"/>
    </row>
    <row r="409" spans="1:15" x14ac:dyDescent="0.2">
      <c r="A409" s="142"/>
      <c r="B409" s="142"/>
      <c r="C409" s="142"/>
      <c r="D409" s="142"/>
      <c r="E409" s="142"/>
      <c r="F409" s="142"/>
      <c r="G409" s="142"/>
      <c r="H409" s="142"/>
      <c r="I409" s="142"/>
      <c r="J409" s="142"/>
      <c r="K409" s="142"/>
      <c r="L409" s="142"/>
      <c r="M409" s="142"/>
      <c r="N409" s="142"/>
      <c r="O409" s="142"/>
    </row>
    <row r="410" spans="1:15" x14ac:dyDescent="0.2">
      <c r="A410" s="142"/>
      <c r="B410" s="142"/>
      <c r="C410" s="142"/>
      <c r="D410" s="142"/>
      <c r="E410" s="142"/>
      <c r="F410" s="142"/>
      <c r="G410" s="142"/>
      <c r="H410" s="142"/>
      <c r="I410" s="142"/>
      <c r="J410" s="142"/>
      <c r="K410" s="142"/>
      <c r="L410" s="142"/>
      <c r="M410" s="142"/>
      <c r="N410" s="142"/>
      <c r="O410" s="142"/>
    </row>
    <row r="411" spans="1:15" x14ac:dyDescent="0.2">
      <c r="A411" s="142"/>
      <c r="B411" s="142"/>
      <c r="C411" s="142"/>
      <c r="D411" s="142"/>
      <c r="E411" s="142"/>
      <c r="F411" s="142"/>
      <c r="G411" s="142"/>
      <c r="H411" s="142"/>
      <c r="I411" s="142"/>
      <c r="J411" s="142"/>
      <c r="K411" s="142"/>
      <c r="L411" s="142"/>
      <c r="M411" s="142"/>
      <c r="N411" s="142"/>
      <c r="O411" s="142"/>
    </row>
    <row r="412" spans="1:15" x14ac:dyDescent="0.2">
      <c r="A412" s="142"/>
      <c r="B412" s="142"/>
      <c r="C412" s="142"/>
      <c r="D412" s="142"/>
      <c r="E412" s="142"/>
      <c r="F412" s="142"/>
      <c r="G412" s="142"/>
      <c r="H412" s="142"/>
      <c r="I412" s="142"/>
      <c r="J412" s="142"/>
      <c r="K412" s="142"/>
      <c r="L412" s="142"/>
      <c r="M412" s="142"/>
      <c r="N412" s="142"/>
      <c r="O412" s="142"/>
    </row>
    <row r="413" spans="1:15" x14ac:dyDescent="0.2">
      <c r="A413" s="142"/>
      <c r="B413" s="142"/>
      <c r="C413" s="142"/>
      <c r="D413" s="142"/>
      <c r="E413" s="142"/>
      <c r="F413" s="142"/>
      <c r="G413" s="142"/>
      <c r="H413" s="142"/>
      <c r="I413" s="142"/>
      <c r="J413" s="142"/>
      <c r="K413" s="142"/>
      <c r="L413" s="142"/>
      <c r="M413" s="142"/>
      <c r="N413" s="142"/>
      <c r="O413" s="142"/>
    </row>
    <row r="414" spans="1:15" x14ac:dyDescent="0.2">
      <c r="A414" s="142"/>
      <c r="B414" s="142"/>
      <c r="C414" s="142"/>
      <c r="D414" s="142"/>
      <c r="E414" s="142"/>
      <c r="F414" s="142"/>
      <c r="G414" s="142"/>
      <c r="H414" s="142"/>
      <c r="I414" s="142"/>
      <c r="J414" s="142"/>
      <c r="K414" s="142"/>
      <c r="L414" s="142"/>
      <c r="M414" s="142"/>
      <c r="N414" s="142"/>
      <c r="O414" s="142"/>
    </row>
    <row r="415" spans="1:15" x14ac:dyDescent="0.2">
      <c r="A415" s="142"/>
      <c r="B415" s="142"/>
      <c r="C415" s="142"/>
      <c r="D415" s="142"/>
      <c r="E415" s="142"/>
      <c r="F415" s="142"/>
      <c r="G415" s="142"/>
      <c r="H415" s="142"/>
      <c r="I415" s="142"/>
      <c r="J415" s="142"/>
      <c r="K415" s="142"/>
      <c r="L415" s="142"/>
      <c r="M415" s="142"/>
      <c r="N415" s="142"/>
      <c r="O415" s="142"/>
    </row>
    <row r="416" spans="1:15" x14ac:dyDescent="0.2">
      <c r="A416" s="142"/>
      <c r="B416" s="142"/>
      <c r="C416" s="142"/>
      <c r="D416" s="142"/>
      <c r="E416" s="142"/>
      <c r="F416" s="142"/>
      <c r="G416" s="142"/>
      <c r="H416" s="142"/>
      <c r="I416" s="142"/>
      <c r="J416" s="142"/>
      <c r="K416" s="142"/>
      <c r="L416" s="142"/>
      <c r="M416" s="142"/>
      <c r="N416" s="142"/>
      <c r="O416" s="142"/>
    </row>
    <row r="417" spans="1:15" x14ac:dyDescent="0.2">
      <c r="A417" s="142"/>
      <c r="B417" s="142"/>
      <c r="C417" s="142"/>
      <c r="D417" s="142"/>
      <c r="E417" s="142"/>
      <c r="F417" s="142"/>
      <c r="G417" s="142"/>
      <c r="H417" s="142"/>
      <c r="I417" s="142"/>
      <c r="J417" s="142"/>
      <c r="K417" s="142"/>
      <c r="L417" s="142"/>
      <c r="M417" s="142"/>
      <c r="N417" s="142"/>
      <c r="O417" s="142"/>
    </row>
    <row r="418" spans="1:15" x14ac:dyDescent="0.2">
      <c r="A418" s="142"/>
      <c r="B418" s="142"/>
      <c r="C418" s="142"/>
      <c r="D418" s="142"/>
      <c r="E418" s="142"/>
      <c r="F418" s="142"/>
      <c r="G418" s="142"/>
      <c r="H418" s="142"/>
      <c r="I418" s="142"/>
      <c r="J418" s="142"/>
      <c r="K418" s="142"/>
      <c r="L418" s="142"/>
      <c r="M418" s="142"/>
      <c r="N418" s="142"/>
      <c r="O418" s="142"/>
    </row>
    <row r="419" spans="1:15" x14ac:dyDescent="0.2">
      <c r="A419" s="142"/>
      <c r="B419" s="142"/>
      <c r="C419" s="142"/>
      <c r="D419" s="142"/>
      <c r="E419" s="142"/>
      <c r="F419" s="142"/>
      <c r="G419" s="142"/>
      <c r="H419" s="142"/>
      <c r="I419" s="142"/>
      <c r="J419" s="142"/>
      <c r="K419" s="142"/>
      <c r="L419" s="142"/>
      <c r="M419" s="142"/>
      <c r="N419" s="142"/>
      <c r="O419" s="142"/>
    </row>
    <row r="420" spans="1:15" x14ac:dyDescent="0.2">
      <c r="A420" s="142"/>
      <c r="B420" s="142"/>
      <c r="C420" s="142"/>
      <c r="D420" s="142"/>
      <c r="E420" s="142"/>
      <c r="F420" s="142"/>
      <c r="G420" s="142"/>
      <c r="H420" s="142"/>
      <c r="I420" s="142"/>
      <c r="J420" s="142"/>
      <c r="K420" s="142"/>
      <c r="L420" s="142"/>
      <c r="M420" s="142"/>
      <c r="N420" s="142"/>
      <c r="O420" s="142"/>
    </row>
    <row r="421" spans="1:15" x14ac:dyDescent="0.2">
      <c r="A421" s="142"/>
      <c r="B421" s="142"/>
      <c r="C421" s="142"/>
      <c r="D421" s="142"/>
      <c r="E421" s="142"/>
      <c r="F421" s="142"/>
      <c r="G421" s="142"/>
      <c r="H421" s="142"/>
      <c r="I421" s="142"/>
      <c r="J421" s="142"/>
      <c r="K421" s="142"/>
      <c r="L421" s="142"/>
      <c r="M421" s="142"/>
      <c r="N421" s="142"/>
      <c r="O421" s="142"/>
    </row>
    <row r="422" spans="1:15" x14ac:dyDescent="0.2">
      <c r="A422" s="142"/>
      <c r="B422" s="142"/>
      <c r="C422" s="142"/>
      <c r="D422" s="142"/>
      <c r="E422" s="142"/>
      <c r="F422" s="142"/>
      <c r="G422" s="142"/>
      <c r="H422" s="142"/>
      <c r="I422" s="142"/>
      <c r="J422" s="142"/>
      <c r="K422" s="142"/>
      <c r="L422" s="142"/>
      <c r="M422" s="142"/>
      <c r="N422" s="142"/>
      <c r="O422" s="142"/>
    </row>
    <row r="423" spans="1:15" x14ac:dyDescent="0.2">
      <c r="A423" s="142"/>
      <c r="B423" s="142"/>
      <c r="C423" s="142"/>
      <c r="D423" s="142"/>
      <c r="E423" s="142"/>
      <c r="F423" s="142"/>
      <c r="G423" s="142"/>
      <c r="H423" s="142"/>
      <c r="I423" s="142"/>
      <c r="J423" s="142"/>
      <c r="K423" s="142"/>
      <c r="L423" s="142"/>
      <c r="M423" s="142"/>
      <c r="N423" s="142"/>
      <c r="O423" s="142"/>
    </row>
    <row r="424" spans="1:15" x14ac:dyDescent="0.2">
      <c r="A424" s="142"/>
      <c r="B424" s="142"/>
      <c r="C424" s="142"/>
      <c r="D424" s="142"/>
      <c r="E424" s="142"/>
      <c r="F424" s="142"/>
      <c r="G424" s="142"/>
      <c r="H424" s="142"/>
      <c r="I424" s="142"/>
      <c r="J424" s="142"/>
      <c r="K424" s="142"/>
      <c r="L424" s="142"/>
      <c r="M424" s="142"/>
      <c r="N424" s="142"/>
      <c r="O424" s="142"/>
    </row>
    <row r="425" spans="1:15" x14ac:dyDescent="0.2">
      <c r="A425" s="142"/>
      <c r="B425" s="142"/>
      <c r="C425" s="142"/>
      <c r="D425" s="142"/>
      <c r="E425" s="142"/>
      <c r="F425" s="142"/>
      <c r="G425" s="142"/>
      <c r="H425" s="142"/>
      <c r="I425" s="142"/>
      <c r="J425" s="142"/>
      <c r="K425" s="142"/>
      <c r="L425" s="142"/>
      <c r="M425" s="142"/>
      <c r="N425" s="142"/>
      <c r="O425" s="142"/>
    </row>
    <row r="426" spans="1:15" x14ac:dyDescent="0.2">
      <c r="A426" s="142"/>
      <c r="B426" s="142"/>
      <c r="C426" s="142"/>
      <c r="D426" s="142"/>
      <c r="E426" s="142"/>
      <c r="F426" s="142"/>
      <c r="G426" s="142"/>
      <c r="H426" s="142"/>
      <c r="I426" s="142"/>
      <c r="J426" s="142"/>
      <c r="K426" s="142"/>
      <c r="L426" s="142"/>
      <c r="M426" s="142"/>
      <c r="N426" s="142"/>
      <c r="O426" s="142"/>
    </row>
    <row r="427" spans="1:15" x14ac:dyDescent="0.2">
      <c r="A427" s="142"/>
      <c r="B427" s="142"/>
      <c r="C427" s="142"/>
      <c r="D427" s="142"/>
      <c r="E427" s="142"/>
      <c r="F427" s="142"/>
      <c r="G427" s="142"/>
      <c r="H427" s="142"/>
      <c r="I427" s="142"/>
      <c r="J427" s="142"/>
      <c r="K427" s="142"/>
      <c r="L427" s="142"/>
      <c r="M427" s="142"/>
      <c r="N427" s="142"/>
      <c r="O427" s="142"/>
    </row>
    <row r="428" spans="1:15" x14ac:dyDescent="0.2">
      <c r="A428" s="142"/>
      <c r="B428" s="142"/>
      <c r="C428" s="142"/>
      <c r="D428" s="142"/>
      <c r="E428" s="142"/>
      <c r="F428" s="142"/>
      <c r="G428" s="142"/>
      <c r="H428" s="142"/>
      <c r="I428" s="142"/>
      <c r="J428" s="142"/>
      <c r="K428" s="142"/>
      <c r="L428" s="142"/>
      <c r="M428" s="142"/>
      <c r="N428" s="142"/>
      <c r="O428" s="142"/>
    </row>
    <row r="429" spans="1:15" x14ac:dyDescent="0.2">
      <c r="A429" s="142"/>
      <c r="B429" s="142"/>
      <c r="C429" s="142"/>
      <c r="D429" s="142"/>
      <c r="E429" s="142"/>
      <c r="F429" s="142"/>
      <c r="G429" s="142"/>
      <c r="H429" s="142"/>
      <c r="I429" s="142"/>
      <c r="J429" s="142"/>
      <c r="K429" s="142"/>
      <c r="L429" s="142"/>
      <c r="M429" s="142"/>
      <c r="N429" s="142"/>
      <c r="O429" s="142"/>
    </row>
    <row r="430" spans="1:15" x14ac:dyDescent="0.2">
      <c r="A430" s="142"/>
      <c r="B430" s="142"/>
      <c r="C430" s="142"/>
      <c r="D430" s="142"/>
      <c r="E430" s="142"/>
      <c r="F430" s="142"/>
      <c r="G430" s="142"/>
      <c r="H430" s="142"/>
      <c r="I430" s="142"/>
      <c r="J430" s="142"/>
      <c r="K430" s="142"/>
      <c r="L430" s="142"/>
      <c r="M430" s="142"/>
      <c r="N430" s="142"/>
      <c r="O430" s="142"/>
    </row>
    <row r="431" spans="1:15" x14ac:dyDescent="0.2">
      <c r="A431" s="142"/>
      <c r="B431" s="142"/>
      <c r="C431" s="142"/>
      <c r="D431" s="142"/>
      <c r="E431" s="142"/>
      <c r="F431" s="142"/>
      <c r="G431" s="142"/>
      <c r="H431" s="142"/>
      <c r="I431" s="142"/>
      <c r="J431" s="142"/>
      <c r="K431" s="142"/>
      <c r="L431" s="142"/>
      <c r="M431" s="142"/>
      <c r="N431" s="142"/>
      <c r="O431" s="142"/>
    </row>
    <row r="432" spans="1:15" x14ac:dyDescent="0.2">
      <c r="A432" s="142"/>
      <c r="B432" s="142"/>
      <c r="C432" s="142"/>
      <c r="D432" s="142"/>
      <c r="E432" s="142"/>
      <c r="F432" s="142"/>
      <c r="G432" s="142"/>
      <c r="H432" s="142"/>
      <c r="I432" s="142"/>
      <c r="J432" s="142"/>
      <c r="K432" s="142"/>
      <c r="L432" s="142"/>
      <c r="M432" s="142"/>
      <c r="N432" s="142"/>
      <c r="O432" s="142"/>
    </row>
    <row r="433" spans="1:15" x14ac:dyDescent="0.2">
      <c r="A433" s="142"/>
      <c r="B433" s="142"/>
      <c r="C433" s="142"/>
      <c r="D433" s="142"/>
      <c r="E433" s="142"/>
      <c r="F433" s="142"/>
      <c r="G433" s="142"/>
      <c r="H433" s="142"/>
      <c r="I433" s="142"/>
      <c r="J433" s="142"/>
      <c r="K433" s="142"/>
      <c r="L433" s="142"/>
      <c r="M433" s="142"/>
      <c r="N433" s="142"/>
      <c r="O433" s="142"/>
    </row>
    <row r="434" spans="1:15" x14ac:dyDescent="0.2">
      <c r="A434" s="142"/>
      <c r="B434" s="142"/>
      <c r="C434" s="142"/>
      <c r="D434" s="142"/>
      <c r="E434" s="142"/>
      <c r="F434" s="142"/>
      <c r="G434" s="142"/>
      <c r="H434" s="142"/>
      <c r="I434" s="142"/>
      <c r="J434" s="142"/>
      <c r="K434" s="142"/>
      <c r="L434" s="142"/>
      <c r="M434" s="142"/>
      <c r="N434" s="142"/>
      <c r="O434" s="142"/>
    </row>
    <row r="435" spans="1:15" x14ac:dyDescent="0.2">
      <c r="A435" s="142"/>
      <c r="B435" s="142"/>
      <c r="C435" s="142"/>
      <c r="D435" s="142"/>
      <c r="E435" s="142"/>
      <c r="F435" s="142"/>
      <c r="G435" s="142"/>
      <c r="H435" s="142"/>
      <c r="I435" s="142"/>
      <c r="J435" s="142"/>
      <c r="K435" s="142"/>
      <c r="L435" s="142"/>
      <c r="M435" s="142"/>
      <c r="N435" s="142"/>
      <c r="O435" s="142"/>
    </row>
    <row r="436" spans="1:15" x14ac:dyDescent="0.2">
      <c r="A436" s="142"/>
      <c r="B436" s="142"/>
      <c r="C436" s="142"/>
      <c r="D436" s="142"/>
      <c r="E436" s="142"/>
      <c r="F436" s="142"/>
      <c r="G436" s="142"/>
      <c r="H436" s="142"/>
      <c r="I436" s="142"/>
      <c r="J436" s="142"/>
      <c r="K436" s="142"/>
      <c r="L436" s="142"/>
      <c r="M436" s="142"/>
      <c r="N436" s="142"/>
      <c r="O436" s="142"/>
    </row>
    <row r="437" spans="1:15" x14ac:dyDescent="0.2">
      <c r="A437" s="142"/>
      <c r="B437" s="142"/>
      <c r="C437" s="142"/>
      <c r="D437" s="142"/>
      <c r="E437" s="142"/>
      <c r="F437" s="142"/>
      <c r="G437" s="142"/>
      <c r="H437" s="142"/>
      <c r="I437" s="142"/>
      <c r="J437" s="142"/>
      <c r="K437" s="142"/>
      <c r="L437" s="142"/>
      <c r="M437" s="142"/>
      <c r="N437" s="142"/>
      <c r="O437" s="142"/>
    </row>
    <row r="438" spans="1:15" x14ac:dyDescent="0.2">
      <c r="A438" s="142"/>
      <c r="B438" s="142"/>
      <c r="C438" s="142"/>
      <c r="D438" s="142"/>
      <c r="E438" s="142"/>
      <c r="F438" s="142"/>
      <c r="G438" s="142"/>
      <c r="H438" s="142"/>
      <c r="I438" s="142"/>
      <c r="J438" s="142"/>
      <c r="K438" s="142"/>
      <c r="L438" s="142"/>
      <c r="M438" s="142"/>
      <c r="N438" s="142"/>
      <c r="O438" s="142"/>
    </row>
    <row r="439" spans="1:15" x14ac:dyDescent="0.2">
      <c r="A439" s="142"/>
      <c r="B439" s="142"/>
      <c r="C439" s="142"/>
      <c r="D439" s="142"/>
      <c r="E439" s="142"/>
      <c r="F439" s="142"/>
      <c r="G439" s="142"/>
      <c r="H439" s="142"/>
      <c r="I439" s="142"/>
      <c r="J439" s="142"/>
      <c r="K439" s="142"/>
      <c r="L439" s="142"/>
      <c r="M439" s="142"/>
      <c r="N439" s="142"/>
      <c r="O439" s="142"/>
    </row>
    <row r="440" spans="1:15" x14ac:dyDescent="0.2">
      <c r="A440" s="142"/>
      <c r="B440" s="142"/>
      <c r="C440" s="142"/>
      <c r="D440" s="142"/>
      <c r="E440" s="142"/>
      <c r="F440" s="142"/>
      <c r="G440" s="142"/>
      <c r="H440" s="142"/>
      <c r="I440" s="142"/>
      <c r="J440" s="142"/>
      <c r="K440" s="142"/>
      <c r="L440" s="142"/>
      <c r="M440" s="142"/>
      <c r="N440" s="142"/>
      <c r="O440" s="142"/>
    </row>
    <row r="441" spans="1:15" x14ac:dyDescent="0.2">
      <c r="A441" s="142"/>
      <c r="B441" s="142"/>
      <c r="C441" s="142"/>
      <c r="D441" s="142"/>
      <c r="E441" s="142"/>
      <c r="F441" s="142"/>
      <c r="G441" s="142"/>
      <c r="H441" s="142"/>
      <c r="I441" s="142"/>
      <c r="J441" s="142"/>
      <c r="K441" s="142"/>
      <c r="L441" s="142"/>
      <c r="M441" s="142"/>
      <c r="N441" s="142"/>
      <c r="O441" s="142"/>
    </row>
    <row r="442" spans="1:15" x14ac:dyDescent="0.2">
      <c r="A442" s="142"/>
      <c r="B442" s="142"/>
      <c r="C442" s="142"/>
      <c r="D442" s="142"/>
      <c r="E442" s="142"/>
      <c r="F442" s="142"/>
      <c r="G442" s="142"/>
      <c r="H442" s="142"/>
      <c r="I442" s="142"/>
      <c r="J442" s="142"/>
      <c r="K442" s="142"/>
      <c r="L442" s="142"/>
      <c r="M442" s="142"/>
      <c r="N442" s="142"/>
      <c r="O442" s="142"/>
    </row>
    <row r="443" spans="1:15" x14ac:dyDescent="0.2">
      <c r="A443" s="142"/>
      <c r="B443" s="142"/>
      <c r="C443" s="142"/>
      <c r="D443" s="142"/>
      <c r="E443" s="142"/>
      <c r="F443" s="142"/>
      <c r="G443" s="142"/>
      <c r="H443" s="142"/>
      <c r="I443" s="142"/>
      <c r="J443" s="142"/>
      <c r="K443" s="142"/>
      <c r="L443" s="142"/>
      <c r="M443" s="142"/>
      <c r="N443" s="142"/>
      <c r="O443" s="142"/>
    </row>
    <row r="444" spans="1:15" x14ac:dyDescent="0.2">
      <c r="A444" s="142"/>
      <c r="B444" s="142"/>
      <c r="C444" s="142"/>
      <c r="D444" s="142"/>
      <c r="E444" s="142"/>
      <c r="F444" s="142"/>
      <c r="G444" s="142"/>
      <c r="H444" s="142"/>
      <c r="I444" s="142"/>
      <c r="J444" s="142"/>
      <c r="K444" s="142"/>
      <c r="L444" s="142"/>
      <c r="M444" s="142"/>
      <c r="N444" s="142"/>
      <c r="O444" s="142"/>
    </row>
    <row r="445" spans="1:15" x14ac:dyDescent="0.2">
      <c r="A445" s="142"/>
      <c r="B445" s="142"/>
      <c r="C445" s="142"/>
      <c r="D445" s="142"/>
      <c r="E445" s="142"/>
      <c r="F445" s="142"/>
      <c r="G445" s="142"/>
      <c r="H445" s="142"/>
      <c r="I445" s="142"/>
      <c r="J445" s="142"/>
      <c r="K445" s="142"/>
      <c r="L445" s="142"/>
      <c r="M445" s="142"/>
      <c r="N445" s="142"/>
      <c r="O445" s="142"/>
    </row>
    <row r="446" spans="1:15" x14ac:dyDescent="0.2">
      <c r="A446" s="142"/>
      <c r="B446" s="142"/>
      <c r="C446" s="142"/>
      <c r="D446" s="142"/>
      <c r="E446" s="142"/>
      <c r="F446" s="142"/>
      <c r="G446" s="142"/>
      <c r="H446" s="142"/>
      <c r="I446" s="142"/>
      <c r="J446" s="142"/>
      <c r="K446" s="142"/>
      <c r="L446" s="142"/>
      <c r="M446" s="142"/>
      <c r="N446" s="142"/>
      <c r="O446" s="142"/>
    </row>
    <row r="447" spans="1:15" x14ac:dyDescent="0.2">
      <c r="A447" s="142"/>
      <c r="B447" s="142"/>
      <c r="C447" s="142"/>
      <c r="D447" s="142"/>
      <c r="E447" s="142"/>
      <c r="F447" s="142"/>
      <c r="G447" s="142"/>
      <c r="H447" s="142"/>
      <c r="I447" s="142"/>
      <c r="J447" s="142"/>
      <c r="K447" s="142"/>
      <c r="L447" s="142"/>
      <c r="M447" s="142"/>
      <c r="N447" s="142"/>
      <c r="O447" s="142"/>
    </row>
    <row r="448" spans="1:15" x14ac:dyDescent="0.2">
      <c r="A448" s="142"/>
      <c r="B448" s="142"/>
      <c r="C448" s="142"/>
      <c r="D448" s="142"/>
      <c r="E448" s="142"/>
      <c r="F448" s="142"/>
      <c r="G448" s="142"/>
      <c r="H448" s="142"/>
      <c r="I448" s="142"/>
      <c r="J448" s="142"/>
      <c r="K448" s="142"/>
      <c r="L448" s="142"/>
      <c r="M448" s="142"/>
      <c r="N448" s="142"/>
      <c r="O448" s="142"/>
    </row>
    <row r="449" spans="1:15" x14ac:dyDescent="0.2">
      <c r="A449" s="142"/>
      <c r="B449" s="142"/>
      <c r="C449" s="142"/>
      <c r="D449" s="142"/>
      <c r="E449" s="142"/>
      <c r="F449" s="142"/>
      <c r="G449" s="142"/>
      <c r="H449" s="142"/>
      <c r="I449" s="142"/>
      <c r="J449" s="142"/>
      <c r="K449" s="142"/>
      <c r="L449" s="142"/>
      <c r="M449" s="142"/>
      <c r="N449" s="142"/>
      <c r="O449" s="142"/>
    </row>
    <row r="450" spans="1:15" x14ac:dyDescent="0.2">
      <c r="A450" s="142"/>
      <c r="B450" s="142"/>
      <c r="C450" s="142"/>
      <c r="D450" s="142"/>
      <c r="E450" s="142"/>
      <c r="F450" s="142"/>
      <c r="G450" s="142"/>
      <c r="H450" s="142"/>
      <c r="I450" s="142"/>
      <c r="J450" s="142"/>
      <c r="K450" s="142"/>
      <c r="L450" s="142"/>
      <c r="M450" s="142"/>
      <c r="N450" s="142"/>
      <c r="O450" s="142"/>
    </row>
    <row r="451" spans="1:15" x14ac:dyDescent="0.2">
      <c r="A451" s="142"/>
      <c r="B451" s="142"/>
      <c r="C451" s="142"/>
      <c r="D451" s="142"/>
      <c r="E451" s="142"/>
      <c r="F451" s="142"/>
      <c r="G451" s="142"/>
      <c r="H451" s="142"/>
      <c r="I451" s="142"/>
      <c r="J451" s="142"/>
      <c r="K451" s="142"/>
      <c r="L451" s="142"/>
      <c r="M451" s="142"/>
      <c r="N451" s="142"/>
      <c r="O451" s="142"/>
    </row>
    <row r="452" spans="1:15" x14ac:dyDescent="0.2">
      <c r="A452" s="142"/>
      <c r="B452" s="142"/>
      <c r="C452" s="142"/>
      <c r="D452" s="142"/>
      <c r="E452" s="142"/>
      <c r="F452" s="142"/>
      <c r="G452" s="142"/>
      <c r="H452" s="142"/>
      <c r="I452" s="142"/>
      <c r="J452" s="142"/>
      <c r="K452" s="142"/>
      <c r="L452" s="142"/>
      <c r="M452" s="142"/>
      <c r="N452" s="142"/>
      <c r="O452" s="142"/>
    </row>
    <row r="453" spans="1:15" x14ac:dyDescent="0.2">
      <c r="A453" s="142"/>
      <c r="B453" s="142"/>
      <c r="C453" s="142"/>
      <c r="D453" s="142"/>
      <c r="E453" s="142"/>
      <c r="F453" s="142"/>
      <c r="G453" s="142"/>
      <c r="H453" s="142"/>
      <c r="I453" s="142"/>
      <c r="J453" s="142"/>
      <c r="K453" s="142"/>
      <c r="L453" s="142"/>
      <c r="M453" s="142"/>
      <c r="N453" s="142"/>
      <c r="O453" s="142"/>
    </row>
    <row r="454" spans="1:15" x14ac:dyDescent="0.2">
      <c r="A454" s="142"/>
      <c r="B454" s="142"/>
      <c r="C454" s="142"/>
      <c r="D454" s="142"/>
      <c r="E454" s="142"/>
      <c r="F454" s="142"/>
      <c r="G454" s="142"/>
      <c r="H454" s="142"/>
      <c r="I454" s="142"/>
      <c r="J454" s="142"/>
      <c r="K454" s="142"/>
      <c r="L454" s="142"/>
      <c r="M454" s="142"/>
      <c r="N454" s="142"/>
      <c r="O454" s="142"/>
    </row>
    <row r="455" spans="1:15" x14ac:dyDescent="0.2">
      <c r="A455" s="142"/>
      <c r="B455" s="142"/>
      <c r="C455" s="142"/>
      <c r="D455" s="142"/>
      <c r="E455" s="142"/>
      <c r="F455" s="142"/>
      <c r="G455" s="142"/>
      <c r="H455" s="142"/>
      <c r="I455" s="142"/>
      <c r="J455" s="142"/>
      <c r="K455" s="142"/>
      <c r="L455" s="142"/>
      <c r="M455" s="142"/>
      <c r="N455" s="142"/>
      <c r="O455" s="142"/>
    </row>
    <row r="456" spans="1:15" x14ac:dyDescent="0.2">
      <c r="A456" s="142"/>
      <c r="B456" s="142"/>
      <c r="C456" s="142"/>
      <c r="D456" s="142"/>
      <c r="E456" s="142"/>
      <c r="F456" s="142"/>
      <c r="G456" s="142"/>
      <c r="H456" s="142"/>
      <c r="I456" s="142"/>
      <c r="J456" s="142"/>
      <c r="K456" s="142"/>
      <c r="L456" s="142"/>
      <c r="M456" s="142"/>
      <c r="N456" s="142"/>
      <c r="O456" s="142"/>
    </row>
    <row r="457" spans="1:15" x14ac:dyDescent="0.2">
      <c r="A457" s="142"/>
      <c r="B457" s="142"/>
      <c r="C457" s="142"/>
      <c r="D457" s="142"/>
      <c r="E457" s="142"/>
      <c r="F457" s="142"/>
      <c r="G457" s="142"/>
      <c r="H457" s="142"/>
      <c r="I457" s="142"/>
      <c r="J457" s="142"/>
      <c r="K457" s="142"/>
      <c r="L457" s="142"/>
      <c r="M457" s="142"/>
      <c r="N457" s="142"/>
      <c r="O457" s="142"/>
    </row>
    <row r="458" spans="1:15" x14ac:dyDescent="0.2">
      <c r="A458" s="142"/>
      <c r="B458" s="142"/>
      <c r="C458" s="142"/>
      <c r="D458" s="142"/>
      <c r="E458" s="142"/>
      <c r="F458" s="142"/>
      <c r="G458" s="142"/>
      <c r="H458" s="142"/>
      <c r="I458" s="142"/>
      <c r="J458" s="142"/>
      <c r="K458" s="142"/>
      <c r="L458" s="142"/>
      <c r="M458" s="142"/>
      <c r="N458" s="142"/>
      <c r="O458" s="142"/>
    </row>
    <row r="459" spans="1:15" x14ac:dyDescent="0.2">
      <c r="A459" s="142"/>
      <c r="B459" s="142"/>
      <c r="C459" s="142"/>
      <c r="D459" s="142"/>
      <c r="E459" s="142"/>
      <c r="F459" s="142"/>
      <c r="G459" s="142"/>
      <c r="H459" s="142"/>
      <c r="I459" s="142"/>
      <c r="J459" s="142"/>
      <c r="K459" s="142"/>
      <c r="L459" s="142"/>
      <c r="M459" s="142"/>
      <c r="N459" s="142"/>
      <c r="O459" s="142"/>
    </row>
    <row r="460" spans="1:15" x14ac:dyDescent="0.2">
      <c r="A460" s="142"/>
      <c r="B460" s="142"/>
      <c r="C460" s="142"/>
      <c r="D460" s="142"/>
      <c r="E460" s="142"/>
      <c r="F460" s="142"/>
      <c r="G460" s="142"/>
      <c r="H460" s="142"/>
      <c r="I460" s="142"/>
      <c r="J460" s="142"/>
      <c r="K460" s="142"/>
      <c r="L460" s="142"/>
      <c r="M460" s="142"/>
      <c r="N460" s="142"/>
      <c r="O460" s="142"/>
    </row>
    <row r="461" spans="1:15" x14ac:dyDescent="0.2">
      <c r="A461" s="142"/>
      <c r="B461" s="142"/>
      <c r="C461" s="142"/>
      <c r="D461" s="142"/>
      <c r="E461" s="142"/>
      <c r="F461" s="142"/>
      <c r="G461" s="142"/>
      <c r="H461" s="142"/>
      <c r="I461" s="142"/>
      <c r="J461" s="142"/>
      <c r="K461" s="142"/>
      <c r="L461" s="142"/>
      <c r="M461" s="142"/>
      <c r="N461" s="142"/>
      <c r="O461" s="142"/>
    </row>
    <row r="462" spans="1:15" x14ac:dyDescent="0.2">
      <c r="A462" s="142"/>
      <c r="B462" s="142"/>
      <c r="C462" s="142"/>
      <c r="D462" s="142"/>
      <c r="E462" s="142"/>
      <c r="F462" s="142"/>
      <c r="G462" s="142"/>
      <c r="H462" s="142"/>
      <c r="I462" s="142"/>
      <c r="J462" s="142"/>
      <c r="K462" s="142"/>
      <c r="L462" s="142"/>
      <c r="M462" s="142"/>
      <c r="N462" s="142"/>
      <c r="O462" s="142"/>
    </row>
    <row r="463" spans="1:15" x14ac:dyDescent="0.2">
      <c r="A463" s="142"/>
      <c r="B463" s="142"/>
      <c r="C463" s="142"/>
      <c r="D463" s="142"/>
      <c r="E463" s="142"/>
      <c r="F463" s="142"/>
      <c r="G463" s="142"/>
      <c r="H463" s="142"/>
      <c r="I463" s="142"/>
      <c r="J463" s="142"/>
      <c r="K463" s="142"/>
      <c r="L463" s="142"/>
      <c r="M463" s="142"/>
      <c r="N463" s="142"/>
      <c r="O463" s="142"/>
    </row>
    <row r="464" spans="1:15" x14ac:dyDescent="0.2">
      <c r="A464" s="142"/>
      <c r="B464" s="142"/>
      <c r="C464" s="142"/>
      <c r="D464" s="142"/>
      <c r="E464" s="142"/>
      <c r="F464" s="142"/>
      <c r="G464" s="142"/>
      <c r="H464" s="142"/>
      <c r="I464" s="142"/>
      <c r="J464" s="142"/>
      <c r="K464" s="142"/>
      <c r="L464" s="142"/>
      <c r="M464" s="142"/>
      <c r="N464" s="142"/>
      <c r="O464" s="142"/>
    </row>
    <row r="465" spans="1:15" x14ac:dyDescent="0.2">
      <c r="A465" s="142"/>
      <c r="B465" s="142"/>
      <c r="C465" s="142"/>
      <c r="D465" s="142"/>
      <c r="E465" s="142"/>
      <c r="F465" s="142"/>
      <c r="G465" s="142"/>
      <c r="H465" s="142"/>
      <c r="I465" s="142"/>
      <c r="J465" s="142"/>
      <c r="K465" s="142"/>
      <c r="L465" s="142"/>
      <c r="M465" s="142"/>
      <c r="N465" s="142"/>
      <c r="O465" s="142"/>
    </row>
    <row r="466" spans="1:15" x14ac:dyDescent="0.2">
      <c r="A466" s="142"/>
      <c r="B466" s="142"/>
      <c r="C466" s="142"/>
      <c r="D466" s="142"/>
      <c r="E466" s="142"/>
      <c r="F466" s="142"/>
      <c r="G466" s="142"/>
      <c r="H466" s="142"/>
      <c r="I466" s="142"/>
      <c r="J466" s="142"/>
      <c r="K466" s="142"/>
      <c r="L466" s="142"/>
      <c r="M466" s="142"/>
      <c r="N466" s="142"/>
      <c r="O466" s="142"/>
    </row>
    <row r="467" spans="1:15" x14ac:dyDescent="0.2">
      <c r="A467" s="142"/>
      <c r="B467" s="142"/>
      <c r="C467" s="142"/>
      <c r="D467" s="142"/>
      <c r="E467" s="142"/>
      <c r="F467" s="142"/>
      <c r="G467" s="142"/>
      <c r="H467" s="142"/>
      <c r="I467" s="142"/>
      <c r="J467" s="142"/>
      <c r="K467" s="142"/>
      <c r="L467" s="142"/>
      <c r="M467" s="142"/>
      <c r="N467" s="142"/>
      <c r="O467" s="142"/>
    </row>
    <row r="468" spans="1:15" x14ac:dyDescent="0.2">
      <c r="A468" s="142"/>
      <c r="B468" s="142"/>
      <c r="C468" s="142"/>
      <c r="D468" s="142"/>
      <c r="E468" s="142"/>
      <c r="F468" s="142"/>
      <c r="G468" s="142"/>
      <c r="H468" s="142"/>
      <c r="I468" s="142"/>
      <c r="J468" s="142"/>
      <c r="K468" s="142"/>
      <c r="L468" s="142"/>
      <c r="M468" s="142"/>
      <c r="N468" s="142"/>
      <c r="O468" s="142"/>
    </row>
    <row r="469" spans="1:15" x14ac:dyDescent="0.2">
      <c r="A469" s="142"/>
      <c r="B469" s="142"/>
      <c r="C469" s="142"/>
      <c r="D469" s="142"/>
      <c r="E469" s="142"/>
      <c r="F469" s="142"/>
      <c r="G469" s="142"/>
      <c r="H469" s="142"/>
      <c r="I469" s="142"/>
      <c r="J469" s="142"/>
      <c r="K469" s="142"/>
      <c r="L469" s="142"/>
      <c r="M469" s="142"/>
      <c r="N469" s="142"/>
      <c r="O469" s="142"/>
    </row>
    <row r="470" spans="1:15" x14ac:dyDescent="0.2">
      <c r="A470" s="142"/>
      <c r="B470" s="142"/>
      <c r="C470" s="142"/>
      <c r="D470" s="142"/>
      <c r="E470" s="142"/>
      <c r="F470" s="142"/>
      <c r="G470" s="142"/>
      <c r="H470" s="142"/>
      <c r="I470" s="142"/>
      <c r="J470" s="142"/>
      <c r="K470" s="142"/>
      <c r="L470" s="142"/>
      <c r="M470" s="142"/>
      <c r="N470" s="142"/>
      <c r="O470" s="142"/>
    </row>
    <row r="471" spans="1:15" x14ac:dyDescent="0.2">
      <c r="A471" s="142"/>
      <c r="B471" s="142"/>
      <c r="C471" s="142"/>
      <c r="D471" s="142"/>
      <c r="E471" s="142"/>
      <c r="F471" s="142"/>
      <c r="G471" s="142"/>
      <c r="H471" s="142"/>
      <c r="I471" s="142"/>
      <c r="J471" s="142"/>
      <c r="K471" s="142"/>
      <c r="L471" s="142"/>
      <c r="M471" s="142"/>
      <c r="N471" s="142"/>
      <c r="O471" s="142"/>
    </row>
    <row r="472" spans="1:15" x14ac:dyDescent="0.2">
      <c r="A472" s="142"/>
      <c r="B472" s="142"/>
      <c r="C472" s="142"/>
      <c r="D472" s="142"/>
      <c r="E472" s="142"/>
      <c r="F472" s="142"/>
      <c r="G472" s="142"/>
      <c r="H472" s="142"/>
      <c r="I472" s="142"/>
      <c r="J472" s="142"/>
      <c r="K472" s="142"/>
      <c r="L472" s="142"/>
      <c r="M472" s="142"/>
      <c r="N472" s="142"/>
      <c r="O472" s="142"/>
    </row>
    <row r="473" spans="1:15" x14ac:dyDescent="0.2">
      <c r="A473" s="142"/>
      <c r="B473" s="142"/>
      <c r="C473" s="142"/>
      <c r="D473" s="142"/>
      <c r="E473" s="142"/>
      <c r="F473" s="142"/>
      <c r="G473" s="142"/>
      <c r="H473" s="142"/>
      <c r="I473" s="142"/>
      <c r="J473" s="142"/>
      <c r="K473" s="142"/>
      <c r="L473" s="142"/>
      <c r="M473" s="142"/>
      <c r="N473" s="142"/>
      <c r="O473" s="142"/>
    </row>
    <row r="474" spans="1:15" x14ac:dyDescent="0.2">
      <c r="A474" s="142"/>
      <c r="B474" s="142"/>
      <c r="C474" s="142"/>
      <c r="D474" s="142"/>
      <c r="E474" s="142"/>
      <c r="F474" s="142"/>
      <c r="G474" s="142"/>
      <c r="H474" s="142"/>
      <c r="I474" s="142"/>
      <c r="J474" s="142"/>
      <c r="K474" s="142"/>
      <c r="L474" s="142"/>
      <c r="M474" s="142"/>
      <c r="N474" s="142"/>
      <c r="O474" s="142"/>
    </row>
    <row r="475" spans="1:15" x14ac:dyDescent="0.2">
      <c r="A475" s="142"/>
      <c r="B475" s="142"/>
      <c r="C475" s="142"/>
      <c r="D475" s="142"/>
      <c r="E475" s="142"/>
      <c r="F475" s="142"/>
      <c r="G475" s="142"/>
      <c r="H475" s="142"/>
      <c r="I475" s="142"/>
      <c r="J475" s="142"/>
      <c r="K475" s="142"/>
      <c r="L475" s="142"/>
      <c r="M475" s="142"/>
      <c r="N475" s="142"/>
      <c r="O475" s="142"/>
    </row>
    <row r="476" spans="1:15" x14ac:dyDescent="0.2">
      <c r="A476" s="142"/>
      <c r="B476" s="142"/>
      <c r="C476" s="142"/>
      <c r="D476" s="142"/>
      <c r="E476" s="142"/>
      <c r="F476" s="142"/>
      <c r="G476" s="142"/>
      <c r="H476" s="142"/>
      <c r="I476" s="142"/>
      <c r="J476" s="142"/>
      <c r="K476" s="142"/>
      <c r="L476" s="142"/>
      <c r="M476" s="142"/>
      <c r="N476" s="142"/>
      <c r="O476" s="142"/>
    </row>
    <row r="477" spans="1:15" x14ac:dyDescent="0.2">
      <c r="A477" s="142"/>
      <c r="B477" s="142"/>
      <c r="C477" s="142"/>
      <c r="D477" s="142"/>
      <c r="E477" s="142"/>
      <c r="F477" s="142"/>
      <c r="G477" s="142"/>
      <c r="H477" s="142"/>
      <c r="I477" s="142"/>
      <c r="J477" s="142"/>
      <c r="K477" s="142"/>
      <c r="L477" s="142"/>
      <c r="M477" s="142"/>
      <c r="N477" s="142"/>
      <c r="O477" s="142"/>
    </row>
    <row r="478" spans="1:15" x14ac:dyDescent="0.2">
      <c r="A478" s="142"/>
      <c r="B478" s="142"/>
      <c r="C478" s="142"/>
      <c r="D478" s="142"/>
      <c r="E478" s="142"/>
      <c r="F478" s="142"/>
      <c r="G478" s="142"/>
      <c r="H478" s="142"/>
      <c r="I478" s="142"/>
      <c r="J478" s="142"/>
      <c r="K478" s="142"/>
      <c r="L478" s="142"/>
      <c r="M478" s="142"/>
      <c r="N478" s="142"/>
      <c r="O478" s="142"/>
    </row>
    <row r="479" spans="1:15" x14ac:dyDescent="0.2">
      <c r="A479" s="142"/>
      <c r="B479" s="142"/>
      <c r="C479" s="142"/>
      <c r="D479" s="142"/>
      <c r="E479" s="142"/>
      <c r="F479" s="142"/>
      <c r="G479" s="142"/>
      <c r="H479" s="142"/>
      <c r="I479" s="142"/>
      <c r="J479" s="142"/>
      <c r="K479" s="142"/>
      <c r="L479" s="142"/>
      <c r="M479" s="142"/>
      <c r="N479" s="142"/>
      <c r="O479" s="142"/>
    </row>
    <row r="480" spans="1:15" x14ac:dyDescent="0.2">
      <c r="A480" s="142"/>
      <c r="B480" s="142"/>
      <c r="C480" s="142"/>
      <c r="D480" s="142"/>
      <c r="E480" s="142"/>
      <c r="F480" s="142"/>
      <c r="G480" s="142"/>
      <c r="H480" s="142"/>
      <c r="I480" s="142"/>
      <c r="J480" s="142"/>
      <c r="K480" s="142"/>
      <c r="L480" s="142"/>
      <c r="M480" s="142"/>
      <c r="N480" s="142"/>
      <c r="O480" s="142"/>
    </row>
    <row r="481" spans="1:15" x14ac:dyDescent="0.2">
      <c r="A481" s="142"/>
      <c r="B481" s="142"/>
      <c r="C481" s="142"/>
      <c r="D481" s="142"/>
      <c r="E481" s="142"/>
      <c r="F481" s="142"/>
      <c r="G481" s="142"/>
      <c r="H481" s="142"/>
      <c r="I481" s="142"/>
      <c r="J481" s="142"/>
      <c r="K481" s="142"/>
      <c r="L481" s="142"/>
      <c r="M481" s="142"/>
      <c r="N481" s="142"/>
      <c r="O481" s="142"/>
    </row>
    <row r="482" spans="1:15" x14ac:dyDescent="0.2">
      <c r="A482" s="142"/>
      <c r="B482" s="142"/>
      <c r="C482" s="142"/>
      <c r="D482" s="142"/>
      <c r="E482" s="142"/>
      <c r="F482" s="142"/>
      <c r="G482" s="142"/>
      <c r="H482" s="142"/>
      <c r="I482" s="142"/>
      <c r="J482" s="142"/>
      <c r="K482" s="142"/>
      <c r="L482" s="142"/>
      <c r="M482" s="142"/>
      <c r="N482" s="142"/>
      <c r="O482" s="142"/>
    </row>
    <row r="483" spans="1:15" x14ac:dyDescent="0.2">
      <c r="A483" s="142"/>
      <c r="B483" s="142"/>
      <c r="C483" s="142"/>
      <c r="D483" s="142"/>
      <c r="E483" s="142"/>
      <c r="F483" s="142"/>
      <c r="G483" s="142"/>
      <c r="H483" s="142"/>
      <c r="I483" s="142"/>
      <c r="J483" s="142"/>
      <c r="K483" s="142"/>
      <c r="L483" s="142"/>
      <c r="M483" s="142"/>
      <c r="N483" s="142"/>
      <c r="O483" s="142"/>
    </row>
    <row r="484" spans="1:15" x14ac:dyDescent="0.2">
      <c r="A484" s="142"/>
      <c r="B484" s="142"/>
      <c r="C484" s="142"/>
      <c r="D484" s="142"/>
      <c r="E484" s="142"/>
      <c r="F484" s="142"/>
      <c r="G484" s="142"/>
      <c r="H484" s="142"/>
      <c r="I484" s="142"/>
      <c r="J484" s="142"/>
      <c r="K484" s="142"/>
      <c r="L484" s="142"/>
      <c r="M484" s="142"/>
      <c r="N484" s="142"/>
      <c r="O484" s="142"/>
    </row>
    <row r="485" spans="1:15" x14ac:dyDescent="0.2">
      <c r="A485" s="142"/>
      <c r="B485" s="142"/>
      <c r="C485" s="142"/>
      <c r="D485" s="142"/>
      <c r="E485" s="142"/>
      <c r="F485" s="142"/>
      <c r="G485" s="142"/>
      <c r="H485" s="142"/>
      <c r="I485" s="142"/>
      <c r="J485" s="142"/>
      <c r="K485" s="142"/>
      <c r="L485" s="142"/>
      <c r="M485" s="142"/>
      <c r="N485" s="142"/>
      <c r="O485" s="142"/>
    </row>
    <row r="486" spans="1:15" x14ac:dyDescent="0.2">
      <c r="A486" s="142"/>
      <c r="B486" s="142"/>
      <c r="C486" s="142"/>
      <c r="D486" s="142"/>
      <c r="E486" s="142"/>
      <c r="F486" s="142"/>
      <c r="G486" s="142"/>
      <c r="H486" s="142"/>
      <c r="I486" s="142"/>
      <c r="J486" s="142"/>
      <c r="K486" s="142"/>
      <c r="L486" s="142"/>
      <c r="M486" s="142"/>
      <c r="N486" s="142"/>
      <c r="O486" s="142"/>
    </row>
    <row r="487" spans="1:15" x14ac:dyDescent="0.2">
      <c r="A487" s="142"/>
      <c r="B487" s="142"/>
      <c r="C487" s="142"/>
      <c r="D487" s="142"/>
      <c r="E487" s="142"/>
      <c r="F487" s="142"/>
      <c r="G487" s="142"/>
      <c r="H487" s="142"/>
      <c r="I487" s="142"/>
      <c r="J487" s="142"/>
      <c r="K487" s="142"/>
      <c r="L487" s="142"/>
      <c r="M487" s="142"/>
      <c r="N487" s="142"/>
      <c r="O487" s="142"/>
    </row>
    <row r="488" spans="1:15" x14ac:dyDescent="0.2">
      <c r="A488" s="142"/>
      <c r="B488" s="142"/>
      <c r="C488" s="142"/>
      <c r="D488" s="142"/>
      <c r="E488" s="142"/>
      <c r="F488" s="142"/>
      <c r="G488" s="142"/>
      <c r="H488" s="142"/>
      <c r="I488" s="142"/>
      <c r="J488" s="142"/>
      <c r="K488" s="142"/>
      <c r="L488" s="142"/>
      <c r="M488" s="142"/>
      <c r="N488" s="142"/>
      <c r="O488" s="142"/>
    </row>
    <row r="489" spans="1:15" x14ac:dyDescent="0.2">
      <c r="A489" s="142"/>
      <c r="B489" s="142"/>
      <c r="C489" s="142"/>
      <c r="D489" s="142"/>
      <c r="E489" s="142"/>
      <c r="F489" s="142"/>
      <c r="G489" s="142"/>
      <c r="H489" s="142"/>
      <c r="I489" s="142"/>
      <c r="J489" s="142"/>
      <c r="K489" s="142"/>
      <c r="L489" s="142"/>
      <c r="M489" s="142"/>
      <c r="N489" s="142"/>
      <c r="O489" s="142"/>
    </row>
    <row r="490" spans="1:15" x14ac:dyDescent="0.2">
      <c r="A490" s="142"/>
      <c r="B490" s="142"/>
      <c r="C490" s="142"/>
      <c r="D490" s="142"/>
      <c r="E490" s="142"/>
      <c r="F490" s="142"/>
      <c r="G490" s="142"/>
      <c r="H490" s="142"/>
      <c r="I490" s="142"/>
      <c r="J490" s="142"/>
      <c r="K490" s="142"/>
      <c r="L490" s="142"/>
      <c r="M490" s="142"/>
      <c r="N490" s="142"/>
      <c r="O490" s="142"/>
    </row>
    <row r="491" spans="1:15" x14ac:dyDescent="0.2">
      <c r="A491" s="142"/>
      <c r="B491" s="142"/>
      <c r="C491" s="142"/>
      <c r="D491" s="142"/>
      <c r="E491" s="142"/>
      <c r="F491" s="142"/>
      <c r="G491" s="142"/>
      <c r="H491" s="142"/>
      <c r="I491" s="142"/>
      <c r="J491" s="142"/>
      <c r="K491" s="142"/>
      <c r="L491" s="142"/>
      <c r="M491" s="142"/>
      <c r="N491" s="142"/>
      <c r="O491" s="142"/>
    </row>
    <row r="492" spans="1:15" x14ac:dyDescent="0.2">
      <c r="A492" s="142"/>
      <c r="B492" s="142"/>
      <c r="C492" s="142"/>
      <c r="D492" s="142"/>
      <c r="E492" s="142"/>
      <c r="F492" s="142"/>
      <c r="G492" s="142"/>
      <c r="H492" s="142"/>
      <c r="I492" s="142"/>
      <c r="J492" s="142"/>
      <c r="K492" s="142"/>
      <c r="L492" s="142"/>
      <c r="M492" s="142"/>
      <c r="N492" s="142"/>
      <c r="O492" s="142"/>
    </row>
    <row r="493" spans="1:15" x14ac:dyDescent="0.2">
      <c r="A493" s="142"/>
      <c r="B493" s="142"/>
      <c r="C493" s="142"/>
      <c r="D493" s="142"/>
      <c r="E493" s="142"/>
      <c r="F493" s="142"/>
      <c r="G493" s="142"/>
      <c r="H493" s="142"/>
      <c r="I493" s="142"/>
      <c r="J493" s="142"/>
      <c r="K493" s="142"/>
      <c r="L493" s="142"/>
      <c r="M493" s="142"/>
      <c r="N493" s="142"/>
      <c r="O493" s="142"/>
    </row>
    <row r="494" spans="1:15" x14ac:dyDescent="0.2">
      <c r="A494" s="142"/>
      <c r="B494" s="142"/>
      <c r="C494" s="142"/>
      <c r="D494" s="142"/>
      <c r="E494" s="142"/>
      <c r="F494" s="142"/>
      <c r="G494" s="142"/>
      <c r="H494" s="142"/>
      <c r="I494" s="142"/>
      <c r="J494" s="142"/>
      <c r="K494" s="142"/>
      <c r="L494" s="142"/>
      <c r="M494" s="142"/>
      <c r="N494" s="142"/>
      <c r="O494" s="142"/>
    </row>
    <row r="495" spans="1:15" x14ac:dyDescent="0.2">
      <c r="A495" s="142"/>
      <c r="B495" s="142"/>
      <c r="C495" s="142"/>
      <c r="D495" s="142"/>
      <c r="E495" s="142"/>
      <c r="F495" s="142"/>
      <c r="G495" s="142"/>
      <c r="H495" s="142"/>
      <c r="I495" s="142"/>
      <c r="J495" s="142"/>
      <c r="K495" s="142"/>
      <c r="L495" s="142"/>
      <c r="M495" s="142"/>
      <c r="N495" s="142"/>
      <c r="O495" s="142"/>
    </row>
    <row r="496" spans="1:15" x14ac:dyDescent="0.2">
      <c r="A496" s="142"/>
      <c r="B496" s="142"/>
      <c r="C496" s="142"/>
      <c r="D496" s="142"/>
      <c r="E496" s="142"/>
      <c r="F496" s="142"/>
      <c r="G496" s="142"/>
      <c r="H496" s="142"/>
      <c r="I496" s="142"/>
      <c r="J496" s="142"/>
      <c r="K496" s="142"/>
      <c r="L496" s="142"/>
      <c r="M496" s="142"/>
      <c r="N496" s="142"/>
      <c r="O496" s="142"/>
    </row>
    <row r="497" spans="1:15" x14ac:dyDescent="0.2">
      <c r="A497" s="142"/>
      <c r="B497" s="142"/>
      <c r="C497" s="142"/>
      <c r="D497" s="142"/>
      <c r="E497" s="142"/>
      <c r="F497" s="142"/>
      <c r="G497" s="142"/>
      <c r="H497" s="142"/>
      <c r="I497" s="142"/>
      <c r="J497" s="142"/>
      <c r="K497" s="142"/>
      <c r="L497" s="142"/>
      <c r="M497" s="142"/>
      <c r="N497" s="142"/>
      <c r="O497" s="142"/>
    </row>
    <row r="498" spans="1:15" x14ac:dyDescent="0.2">
      <c r="A498" s="142"/>
      <c r="B498" s="142"/>
      <c r="C498" s="142"/>
      <c r="D498" s="142"/>
      <c r="E498" s="142"/>
      <c r="F498" s="142"/>
      <c r="G498" s="142"/>
      <c r="H498" s="142"/>
      <c r="I498" s="142"/>
      <c r="J498" s="142"/>
      <c r="K498" s="142"/>
      <c r="L498" s="142"/>
      <c r="M498" s="142"/>
      <c r="N498" s="142"/>
      <c r="O498" s="142"/>
    </row>
    <row r="499" spans="1:15" x14ac:dyDescent="0.2">
      <c r="A499" s="142"/>
      <c r="B499" s="142"/>
      <c r="C499" s="142"/>
      <c r="D499" s="142"/>
      <c r="E499" s="142"/>
      <c r="F499" s="142"/>
      <c r="G499" s="142"/>
      <c r="H499" s="142"/>
      <c r="I499" s="142"/>
      <c r="J499" s="142"/>
      <c r="K499" s="142"/>
      <c r="L499" s="142"/>
      <c r="M499" s="142"/>
      <c r="N499" s="142"/>
      <c r="O499" s="142"/>
    </row>
    <row r="500" spans="1:15" x14ac:dyDescent="0.2">
      <c r="A500" s="142"/>
      <c r="B500" s="142"/>
      <c r="C500" s="142"/>
      <c r="D500" s="142"/>
      <c r="E500" s="142"/>
      <c r="F500" s="142"/>
      <c r="G500" s="142"/>
      <c r="H500" s="142"/>
      <c r="I500" s="142"/>
      <c r="J500" s="142"/>
      <c r="K500" s="142"/>
      <c r="L500" s="142"/>
      <c r="M500" s="142"/>
      <c r="N500" s="142"/>
      <c r="O500" s="142"/>
    </row>
    <row r="501" spans="1:15" x14ac:dyDescent="0.2">
      <c r="A501" s="142"/>
      <c r="B501" s="142"/>
      <c r="C501" s="142"/>
      <c r="D501" s="142"/>
      <c r="E501" s="142"/>
      <c r="F501" s="142"/>
      <c r="G501" s="142"/>
      <c r="H501" s="142"/>
      <c r="I501" s="142"/>
      <c r="J501" s="142"/>
      <c r="K501" s="142"/>
      <c r="L501" s="142"/>
      <c r="M501" s="142"/>
      <c r="N501" s="142"/>
      <c r="O501" s="142"/>
    </row>
    <row r="502" spans="1:15" x14ac:dyDescent="0.2">
      <c r="A502" s="142"/>
      <c r="B502" s="142"/>
      <c r="C502" s="142"/>
      <c r="D502" s="142"/>
      <c r="E502" s="142"/>
      <c r="F502" s="142"/>
      <c r="G502" s="142"/>
      <c r="H502" s="142"/>
      <c r="I502" s="142"/>
      <c r="J502" s="142"/>
      <c r="K502" s="142"/>
      <c r="L502" s="142"/>
      <c r="M502" s="142"/>
      <c r="N502" s="142"/>
      <c r="O502" s="142"/>
    </row>
    <row r="503" spans="1:15" x14ac:dyDescent="0.2">
      <c r="A503" s="142"/>
      <c r="B503" s="142"/>
      <c r="C503" s="142"/>
      <c r="D503" s="142"/>
      <c r="E503" s="142"/>
      <c r="F503" s="142"/>
      <c r="G503" s="142"/>
      <c r="H503" s="142"/>
      <c r="I503" s="142"/>
      <c r="J503" s="142"/>
      <c r="K503" s="142"/>
      <c r="L503" s="142"/>
      <c r="M503" s="142"/>
      <c r="N503" s="142"/>
      <c r="O503" s="142"/>
    </row>
    <row r="504" spans="1:15" x14ac:dyDescent="0.2">
      <c r="A504" s="142"/>
      <c r="B504" s="142"/>
      <c r="C504" s="142"/>
      <c r="D504" s="142"/>
      <c r="E504" s="142"/>
      <c r="F504" s="142"/>
      <c r="G504" s="142"/>
      <c r="H504" s="142"/>
      <c r="I504" s="142"/>
      <c r="J504" s="142"/>
      <c r="K504" s="142"/>
      <c r="L504" s="142"/>
      <c r="M504" s="142"/>
      <c r="N504" s="142"/>
      <c r="O504" s="142"/>
    </row>
    <row r="505" spans="1:15" x14ac:dyDescent="0.2">
      <c r="A505" s="142"/>
      <c r="B505" s="142"/>
      <c r="C505" s="142"/>
      <c r="D505" s="142"/>
      <c r="E505" s="142"/>
      <c r="F505" s="142"/>
      <c r="G505" s="142"/>
      <c r="H505" s="142"/>
      <c r="I505" s="142"/>
      <c r="J505" s="142"/>
      <c r="K505" s="142"/>
      <c r="L505" s="142"/>
      <c r="M505" s="142"/>
      <c r="N505" s="142"/>
      <c r="O505" s="142"/>
    </row>
    <row r="506" spans="1:15" x14ac:dyDescent="0.2">
      <c r="A506" s="142"/>
      <c r="B506" s="142"/>
      <c r="C506" s="142"/>
      <c r="D506" s="142"/>
      <c r="E506" s="142"/>
      <c r="F506" s="142"/>
      <c r="G506" s="142"/>
      <c r="H506" s="142"/>
      <c r="I506" s="142"/>
      <c r="J506" s="142"/>
      <c r="K506" s="142"/>
      <c r="L506" s="142"/>
      <c r="M506" s="142"/>
      <c r="N506" s="142"/>
      <c r="O506" s="142"/>
    </row>
    <row r="507" spans="1:15" x14ac:dyDescent="0.2">
      <c r="A507" s="142"/>
      <c r="B507" s="142"/>
      <c r="C507" s="142"/>
      <c r="D507" s="142"/>
      <c r="E507" s="142"/>
      <c r="F507" s="142"/>
      <c r="G507" s="142"/>
      <c r="H507" s="142"/>
      <c r="I507" s="142"/>
      <c r="J507" s="142"/>
      <c r="K507" s="142"/>
      <c r="L507" s="142"/>
      <c r="M507" s="142"/>
      <c r="N507" s="142"/>
      <c r="O507" s="142"/>
    </row>
    <row r="508" spans="1:15" x14ac:dyDescent="0.2">
      <c r="A508" s="142"/>
      <c r="B508" s="142"/>
      <c r="C508" s="142"/>
      <c r="D508" s="142"/>
      <c r="E508" s="142"/>
      <c r="F508" s="142"/>
      <c r="G508" s="142"/>
      <c r="H508" s="142"/>
      <c r="I508" s="142"/>
      <c r="J508" s="142"/>
      <c r="K508" s="142"/>
      <c r="L508" s="142"/>
      <c r="M508" s="142"/>
      <c r="N508" s="142"/>
      <c r="O508" s="142"/>
    </row>
    <row r="509" spans="1:15" x14ac:dyDescent="0.2">
      <c r="A509" s="142"/>
      <c r="B509" s="142"/>
      <c r="C509" s="142"/>
      <c r="D509" s="142"/>
      <c r="E509" s="142"/>
      <c r="F509" s="142"/>
      <c r="G509" s="142"/>
      <c r="H509" s="142"/>
      <c r="I509" s="142"/>
      <c r="J509" s="142"/>
      <c r="K509" s="142"/>
      <c r="L509" s="142"/>
      <c r="M509" s="142"/>
      <c r="N509" s="142"/>
      <c r="O509" s="142"/>
    </row>
    <row r="510" spans="1:15" x14ac:dyDescent="0.2">
      <c r="A510" s="142"/>
      <c r="B510" s="142"/>
      <c r="C510" s="142"/>
      <c r="D510" s="142"/>
      <c r="E510" s="142"/>
      <c r="F510" s="142"/>
      <c r="G510" s="142"/>
      <c r="H510" s="142"/>
      <c r="I510" s="142"/>
      <c r="J510" s="142"/>
      <c r="K510" s="142"/>
      <c r="L510" s="142"/>
      <c r="M510" s="142"/>
      <c r="N510" s="142"/>
      <c r="O510" s="142"/>
    </row>
    <row r="511" spans="1:15" x14ac:dyDescent="0.2">
      <c r="A511" s="142"/>
      <c r="B511" s="142"/>
      <c r="C511" s="142"/>
      <c r="D511" s="142"/>
      <c r="E511" s="142"/>
      <c r="F511" s="142"/>
      <c r="G511" s="142"/>
      <c r="H511" s="142"/>
      <c r="I511" s="142"/>
      <c r="J511" s="142"/>
      <c r="K511" s="142"/>
      <c r="L511" s="142"/>
      <c r="M511" s="142"/>
      <c r="N511" s="142"/>
      <c r="O511" s="142"/>
    </row>
    <row r="512" spans="1:15" x14ac:dyDescent="0.2">
      <c r="A512" s="142"/>
      <c r="B512" s="142"/>
      <c r="C512" s="142"/>
      <c r="D512" s="142"/>
      <c r="E512" s="142"/>
      <c r="F512" s="142"/>
      <c r="G512" s="142"/>
      <c r="H512" s="142"/>
      <c r="I512" s="142"/>
      <c r="J512" s="142"/>
      <c r="K512" s="142"/>
      <c r="L512" s="142"/>
      <c r="M512" s="142"/>
      <c r="N512" s="142"/>
      <c r="O512" s="142"/>
    </row>
    <row r="513" spans="1:15" x14ac:dyDescent="0.2">
      <c r="A513" s="142"/>
      <c r="B513" s="142"/>
      <c r="C513" s="142"/>
      <c r="D513" s="142"/>
      <c r="E513" s="142"/>
      <c r="F513" s="142"/>
      <c r="G513" s="142"/>
      <c r="H513" s="142"/>
      <c r="I513" s="142"/>
      <c r="J513" s="142"/>
      <c r="K513" s="142"/>
      <c r="L513" s="142"/>
      <c r="M513" s="142"/>
      <c r="N513" s="142"/>
      <c r="O513" s="142"/>
    </row>
    <row r="514" spans="1:15" x14ac:dyDescent="0.2">
      <c r="A514" s="142"/>
      <c r="B514" s="142"/>
      <c r="C514" s="142"/>
      <c r="D514" s="142"/>
      <c r="E514" s="142"/>
      <c r="F514" s="142"/>
      <c r="G514" s="142"/>
      <c r="H514" s="142"/>
      <c r="I514" s="142"/>
      <c r="J514" s="142"/>
      <c r="K514" s="142"/>
      <c r="L514" s="142"/>
      <c r="M514" s="142"/>
      <c r="N514" s="142"/>
      <c r="O514" s="142"/>
    </row>
    <row r="515" spans="1:15" x14ac:dyDescent="0.2">
      <c r="A515" s="142"/>
      <c r="B515" s="142"/>
      <c r="C515" s="142"/>
      <c r="D515" s="142"/>
      <c r="E515" s="142"/>
      <c r="F515" s="142"/>
      <c r="G515" s="142"/>
      <c r="H515" s="142"/>
      <c r="I515" s="142"/>
      <c r="J515" s="142"/>
      <c r="K515" s="142"/>
      <c r="L515" s="142"/>
      <c r="M515" s="142"/>
      <c r="N515" s="142"/>
      <c r="O515" s="142"/>
    </row>
    <row r="516" spans="1:15" x14ac:dyDescent="0.2">
      <c r="A516" s="142"/>
      <c r="B516" s="142"/>
      <c r="C516" s="142"/>
      <c r="D516" s="142"/>
      <c r="E516" s="142"/>
      <c r="F516" s="142"/>
      <c r="G516" s="142"/>
      <c r="H516" s="142"/>
      <c r="I516" s="142"/>
      <c r="J516" s="142"/>
      <c r="K516" s="142"/>
      <c r="L516" s="142"/>
      <c r="M516" s="142"/>
      <c r="N516" s="142"/>
      <c r="O516" s="142"/>
    </row>
    <row r="517" spans="1:15" x14ac:dyDescent="0.2">
      <c r="A517" s="142"/>
      <c r="B517" s="142"/>
      <c r="C517" s="142"/>
      <c r="D517" s="142"/>
      <c r="E517" s="142"/>
      <c r="F517" s="142"/>
      <c r="G517" s="142"/>
      <c r="H517" s="142"/>
      <c r="I517" s="142"/>
      <c r="J517" s="142"/>
      <c r="K517" s="142"/>
      <c r="L517" s="142"/>
      <c r="M517" s="142"/>
      <c r="N517" s="142"/>
      <c r="O517" s="142"/>
    </row>
    <row r="518" spans="1:15" x14ac:dyDescent="0.2">
      <c r="A518" s="142"/>
      <c r="B518" s="142"/>
      <c r="C518" s="142"/>
      <c r="D518" s="142"/>
      <c r="E518" s="142"/>
      <c r="F518" s="142"/>
      <c r="G518" s="142"/>
      <c r="H518" s="142"/>
      <c r="I518" s="142"/>
      <c r="J518" s="142"/>
      <c r="K518" s="142"/>
      <c r="L518" s="142"/>
      <c r="M518" s="142"/>
      <c r="N518" s="142"/>
      <c r="O518" s="142"/>
    </row>
    <row r="519" spans="1:15" x14ac:dyDescent="0.2">
      <c r="A519" s="142"/>
      <c r="B519" s="142"/>
      <c r="C519" s="142"/>
      <c r="D519" s="142"/>
      <c r="E519" s="142"/>
      <c r="F519" s="142"/>
      <c r="G519" s="142"/>
      <c r="H519" s="142"/>
      <c r="I519" s="142"/>
      <c r="J519" s="142"/>
      <c r="K519" s="142"/>
      <c r="L519" s="142"/>
      <c r="M519" s="142"/>
      <c r="N519" s="142"/>
      <c r="O519" s="142"/>
    </row>
    <row r="520" spans="1:15" x14ac:dyDescent="0.2">
      <c r="A520" s="142"/>
      <c r="B520" s="142"/>
      <c r="C520" s="142"/>
      <c r="D520" s="142"/>
      <c r="E520" s="142"/>
      <c r="F520" s="142"/>
      <c r="G520" s="142"/>
      <c r="H520" s="142"/>
      <c r="I520" s="142"/>
      <c r="J520" s="142"/>
      <c r="K520" s="142"/>
      <c r="L520" s="142"/>
      <c r="M520" s="142"/>
      <c r="N520" s="142"/>
      <c r="O520" s="142"/>
    </row>
    <row r="521" spans="1:15" x14ac:dyDescent="0.2">
      <c r="A521" s="142"/>
      <c r="B521" s="142"/>
      <c r="C521" s="142"/>
      <c r="D521" s="142"/>
      <c r="E521" s="142"/>
      <c r="F521" s="142"/>
      <c r="G521" s="142"/>
      <c r="H521" s="142"/>
      <c r="I521" s="142"/>
      <c r="J521" s="142"/>
      <c r="K521" s="142"/>
      <c r="L521" s="142"/>
      <c r="M521" s="142"/>
      <c r="N521" s="142"/>
      <c r="O521" s="142"/>
    </row>
    <row r="522" spans="1:15" x14ac:dyDescent="0.2">
      <c r="A522" s="142"/>
      <c r="B522" s="142"/>
      <c r="C522" s="142"/>
      <c r="D522" s="142"/>
      <c r="E522" s="142"/>
      <c r="F522" s="142"/>
      <c r="G522" s="142"/>
      <c r="H522" s="142"/>
      <c r="I522" s="142"/>
      <c r="J522" s="142"/>
      <c r="K522" s="142"/>
      <c r="L522" s="142"/>
      <c r="M522" s="142"/>
      <c r="N522" s="142"/>
      <c r="O522" s="142"/>
    </row>
    <row r="523" spans="1:15" x14ac:dyDescent="0.2">
      <c r="A523" s="142"/>
      <c r="B523" s="142"/>
      <c r="C523" s="142"/>
      <c r="D523" s="142"/>
      <c r="E523" s="142"/>
      <c r="F523" s="142"/>
      <c r="G523" s="142"/>
      <c r="H523" s="142"/>
      <c r="I523" s="142"/>
      <c r="J523" s="142"/>
      <c r="K523" s="142"/>
      <c r="L523" s="142"/>
      <c r="M523" s="142"/>
      <c r="N523" s="142"/>
      <c r="O523" s="142"/>
    </row>
    <row r="524" spans="1:15" x14ac:dyDescent="0.2">
      <c r="A524" s="142"/>
      <c r="B524" s="142"/>
      <c r="C524" s="142"/>
      <c r="D524" s="142"/>
      <c r="E524" s="142"/>
      <c r="F524" s="142"/>
      <c r="G524" s="142"/>
      <c r="H524" s="142"/>
      <c r="I524" s="142"/>
      <c r="J524" s="142"/>
      <c r="K524" s="142"/>
      <c r="L524" s="142"/>
      <c r="M524" s="142"/>
      <c r="N524" s="142"/>
      <c r="O524" s="142"/>
    </row>
    <row r="525" spans="1:15" x14ac:dyDescent="0.2">
      <c r="A525" s="142"/>
      <c r="B525" s="142"/>
      <c r="C525" s="142"/>
      <c r="D525" s="142"/>
      <c r="E525" s="142"/>
      <c r="F525" s="142"/>
      <c r="G525" s="142"/>
      <c r="H525" s="142"/>
      <c r="I525" s="142"/>
      <c r="J525" s="142"/>
      <c r="K525" s="142"/>
      <c r="L525" s="142"/>
      <c r="M525" s="142"/>
      <c r="N525" s="142"/>
      <c r="O525" s="142"/>
    </row>
    <row r="526" spans="1:15" x14ac:dyDescent="0.2">
      <c r="A526" s="142"/>
      <c r="B526" s="142"/>
      <c r="C526" s="142"/>
      <c r="D526" s="142"/>
      <c r="E526" s="142"/>
      <c r="F526" s="142"/>
      <c r="G526" s="142"/>
      <c r="H526" s="142"/>
      <c r="I526" s="142"/>
      <c r="J526" s="142"/>
      <c r="K526" s="142"/>
      <c r="L526" s="142"/>
      <c r="M526" s="142"/>
      <c r="N526" s="142"/>
      <c r="O526" s="142"/>
    </row>
    <row r="527" spans="1:15" x14ac:dyDescent="0.2">
      <c r="A527" s="142"/>
      <c r="B527" s="142"/>
      <c r="C527" s="142"/>
      <c r="D527" s="142"/>
      <c r="E527" s="142"/>
      <c r="F527" s="142"/>
      <c r="G527" s="142"/>
      <c r="H527" s="142"/>
      <c r="I527" s="142"/>
      <c r="J527" s="142"/>
      <c r="K527" s="142"/>
      <c r="L527" s="142"/>
      <c r="M527" s="142"/>
      <c r="N527" s="142"/>
      <c r="O527" s="142"/>
    </row>
    <row r="528" spans="1:15" x14ac:dyDescent="0.2">
      <c r="A528" s="142"/>
      <c r="B528" s="142"/>
      <c r="C528" s="142"/>
      <c r="D528" s="142"/>
      <c r="E528" s="142"/>
      <c r="F528" s="142"/>
      <c r="G528" s="142"/>
      <c r="H528" s="142"/>
      <c r="I528" s="142"/>
      <c r="J528" s="142"/>
      <c r="K528" s="142"/>
      <c r="L528" s="142"/>
      <c r="M528" s="142"/>
      <c r="N528" s="142"/>
      <c r="O528" s="142"/>
    </row>
    <row r="529" spans="1:15" x14ac:dyDescent="0.2">
      <c r="A529" s="142"/>
      <c r="B529" s="142"/>
      <c r="C529" s="142"/>
      <c r="D529" s="142"/>
      <c r="E529" s="142"/>
      <c r="F529" s="142"/>
      <c r="G529" s="142"/>
      <c r="H529" s="142"/>
      <c r="I529" s="142"/>
      <c r="J529" s="142"/>
      <c r="K529" s="142"/>
      <c r="L529" s="142"/>
      <c r="M529" s="142"/>
      <c r="N529" s="142"/>
      <c r="O529" s="142"/>
    </row>
    <row r="530" spans="1:15" x14ac:dyDescent="0.2">
      <c r="A530" s="142"/>
      <c r="B530" s="142"/>
      <c r="C530" s="142"/>
      <c r="D530" s="142"/>
      <c r="E530" s="142"/>
      <c r="F530" s="142"/>
      <c r="G530" s="142"/>
      <c r="H530" s="142"/>
      <c r="I530" s="142"/>
      <c r="J530" s="142"/>
      <c r="K530" s="142"/>
      <c r="L530" s="142"/>
      <c r="M530" s="142"/>
      <c r="N530" s="142"/>
      <c r="O530" s="142"/>
    </row>
    <row r="531" spans="1:15" x14ac:dyDescent="0.2">
      <c r="A531" s="142"/>
      <c r="B531" s="142"/>
      <c r="C531" s="142"/>
      <c r="D531" s="142"/>
      <c r="E531" s="142"/>
      <c r="F531" s="142"/>
      <c r="G531" s="142"/>
      <c r="H531" s="142"/>
      <c r="I531" s="142"/>
      <c r="J531" s="142"/>
      <c r="K531" s="142"/>
      <c r="L531" s="142"/>
      <c r="M531" s="142"/>
      <c r="N531" s="142"/>
      <c r="O531" s="142"/>
    </row>
    <row r="532" spans="1:15" x14ac:dyDescent="0.2">
      <c r="A532" s="142"/>
      <c r="B532" s="142"/>
      <c r="C532" s="142"/>
      <c r="D532" s="142"/>
      <c r="E532" s="142"/>
      <c r="F532" s="142"/>
      <c r="G532" s="142"/>
      <c r="H532" s="142"/>
      <c r="I532" s="142"/>
      <c r="J532" s="142"/>
      <c r="K532" s="142"/>
      <c r="L532" s="142"/>
      <c r="M532" s="142"/>
      <c r="N532" s="142"/>
      <c r="O532" s="142"/>
    </row>
    <row r="533" spans="1:15" x14ac:dyDescent="0.2">
      <c r="A533" s="142"/>
      <c r="B533" s="142"/>
      <c r="C533" s="142"/>
      <c r="D533" s="142"/>
      <c r="E533" s="142"/>
      <c r="F533" s="142"/>
      <c r="G533" s="142"/>
      <c r="H533" s="142"/>
      <c r="I533" s="142"/>
      <c r="J533" s="142"/>
      <c r="K533" s="142"/>
      <c r="L533" s="142"/>
      <c r="M533" s="142"/>
      <c r="N533" s="142"/>
      <c r="O533" s="142"/>
    </row>
    <row r="534" spans="1:15" x14ac:dyDescent="0.2">
      <c r="A534" s="142"/>
      <c r="B534" s="142"/>
      <c r="C534" s="142"/>
      <c r="D534" s="142"/>
      <c r="E534" s="142"/>
      <c r="F534" s="142"/>
      <c r="G534" s="142"/>
      <c r="H534" s="142"/>
      <c r="I534" s="142"/>
      <c r="J534" s="142"/>
      <c r="K534" s="142"/>
      <c r="L534" s="142"/>
      <c r="M534" s="142"/>
      <c r="N534" s="142"/>
      <c r="O534" s="142"/>
    </row>
    <row r="535" spans="1:15" x14ac:dyDescent="0.2">
      <c r="A535" s="142"/>
      <c r="B535" s="142"/>
      <c r="C535" s="142"/>
      <c r="D535" s="142"/>
      <c r="E535" s="142"/>
      <c r="F535" s="142"/>
      <c r="G535" s="142"/>
      <c r="H535" s="142"/>
      <c r="I535" s="142"/>
      <c r="J535" s="142"/>
      <c r="K535" s="142"/>
      <c r="L535" s="142"/>
      <c r="M535" s="142"/>
      <c r="N535" s="142"/>
      <c r="O535" s="142"/>
    </row>
    <row r="536" spans="1:15" x14ac:dyDescent="0.2">
      <c r="A536" s="142"/>
      <c r="B536" s="142"/>
      <c r="C536" s="142"/>
      <c r="D536" s="142"/>
      <c r="E536" s="142"/>
      <c r="F536" s="142"/>
      <c r="G536" s="142"/>
      <c r="H536" s="142"/>
      <c r="I536" s="142"/>
      <c r="J536" s="142"/>
      <c r="K536" s="142"/>
      <c r="L536" s="142"/>
      <c r="M536" s="142"/>
      <c r="N536" s="142"/>
      <c r="O536" s="142"/>
    </row>
    <row r="537" spans="1:15" x14ac:dyDescent="0.2">
      <c r="A537" s="142"/>
      <c r="B537" s="142"/>
      <c r="C537" s="142"/>
      <c r="D537" s="142"/>
      <c r="E537" s="142"/>
      <c r="F537" s="142"/>
      <c r="G537" s="142"/>
      <c r="H537" s="142"/>
      <c r="I537" s="142"/>
      <c r="J537" s="142"/>
      <c r="K537" s="142"/>
      <c r="L537" s="142"/>
      <c r="M537" s="142"/>
      <c r="N537" s="142"/>
      <c r="O537" s="142"/>
    </row>
    <row r="538" spans="1:15" x14ac:dyDescent="0.2">
      <c r="A538" s="142"/>
      <c r="B538" s="142"/>
      <c r="C538" s="142"/>
      <c r="D538" s="142"/>
      <c r="E538" s="142"/>
      <c r="F538" s="142"/>
      <c r="G538" s="142"/>
      <c r="H538" s="142"/>
      <c r="I538" s="142"/>
      <c r="J538" s="142"/>
      <c r="K538" s="142"/>
      <c r="L538" s="142"/>
      <c r="M538" s="142"/>
      <c r="N538" s="142"/>
      <c r="O538" s="142"/>
    </row>
    <row r="539" spans="1:15" x14ac:dyDescent="0.2">
      <c r="A539" s="142"/>
      <c r="B539" s="142"/>
      <c r="C539" s="142"/>
      <c r="D539" s="142"/>
      <c r="E539" s="142"/>
      <c r="F539" s="142"/>
      <c r="G539" s="142"/>
      <c r="H539" s="142"/>
      <c r="I539" s="142"/>
      <c r="J539" s="142"/>
      <c r="K539" s="142"/>
      <c r="L539" s="142"/>
      <c r="M539" s="142"/>
      <c r="N539" s="142"/>
      <c r="O539" s="142"/>
    </row>
    <row r="540" spans="1:15" x14ac:dyDescent="0.2">
      <c r="A540" s="142"/>
      <c r="B540" s="142"/>
      <c r="C540" s="142"/>
      <c r="D540" s="142"/>
      <c r="E540" s="142"/>
      <c r="F540" s="142"/>
      <c r="G540" s="142"/>
      <c r="H540" s="142"/>
      <c r="I540" s="142"/>
      <c r="J540" s="142"/>
      <c r="K540" s="142"/>
      <c r="L540" s="142"/>
      <c r="M540" s="142"/>
      <c r="N540" s="142"/>
      <c r="O540" s="142"/>
    </row>
    <row r="541" spans="1:15" x14ac:dyDescent="0.2">
      <c r="A541" s="142"/>
      <c r="B541" s="142"/>
      <c r="C541" s="142"/>
      <c r="D541" s="142"/>
      <c r="E541" s="142"/>
      <c r="F541" s="142"/>
      <c r="G541" s="142"/>
      <c r="H541" s="142"/>
      <c r="I541" s="142"/>
      <c r="J541" s="142"/>
      <c r="K541" s="142"/>
      <c r="L541" s="142"/>
      <c r="M541" s="142"/>
      <c r="N541" s="142"/>
      <c r="O541" s="142"/>
    </row>
    <row r="542" spans="1:15" x14ac:dyDescent="0.2">
      <c r="A542" s="142"/>
      <c r="B542" s="142"/>
      <c r="C542" s="142"/>
      <c r="D542" s="142"/>
      <c r="E542" s="142"/>
      <c r="F542" s="142"/>
      <c r="G542" s="142"/>
      <c r="H542" s="142"/>
      <c r="I542" s="142"/>
      <c r="J542" s="142"/>
      <c r="K542" s="142"/>
      <c r="L542" s="142"/>
      <c r="M542" s="142"/>
      <c r="N542" s="142"/>
      <c r="O542" s="142"/>
    </row>
    <row r="543" spans="1:15" x14ac:dyDescent="0.2">
      <c r="A543" s="142"/>
      <c r="B543" s="142"/>
      <c r="C543" s="142"/>
      <c r="D543" s="142"/>
      <c r="E543" s="142"/>
      <c r="F543" s="142"/>
      <c r="G543" s="142"/>
      <c r="H543" s="142"/>
      <c r="I543" s="142"/>
      <c r="J543" s="142"/>
      <c r="K543" s="142"/>
      <c r="L543" s="142"/>
      <c r="M543" s="142"/>
      <c r="N543" s="142"/>
      <c r="O543" s="142"/>
    </row>
    <row r="544" spans="1:15" x14ac:dyDescent="0.2">
      <c r="A544" s="142"/>
      <c r="B544" s="142"/>
      <c r="C544" s="142"/>
      <c r="D544" s="142"/>
      <c r="E544" s="142"/>
      <c r="F544" s="142"/>
      <c r="G544" s="142"/>
      <c r="H544" s="142"/>
      <c r="I544" s="142"/>
      <c r="J544" s="142"/>
      <c r="K544" s="142"/>
      <c r="L544" s="142"/>
      <c r="M544" s="142"/>
      <c r="N544" s="142"/>
      <c r="O544" s="142"/>
    </row>
    <row r="545" spans="1:15" x14ac:dyDescent="0.2">
      <c r="A545" s="142"/>
      <c r="B545" s="142"/>
      <c r="C545" s="142"/>
      <c r="D545" s="142"/>
      <c r="E545" s="142"/>
      <c r="F545" s="142"/>
      <c r="G545" s="142"/>
      <c r="H545" s="142"/>
      <c r="I545" s="142"/>
      <c r="J545" s="142"/>
      <c r="K545" s="142"/>
      <c r="L545" s="142"/>
      <c r="M545" s="142"/>
      <c r="N545" s="142"/>
      <c r="O545" s="142"/>
    </row>
    <row r="546" spans="1:15" x14ac:dyDescent="0.2">
      <c r="A546" s="142"/>
      <c r="B546" s="142"/>
      <c r="C546" s="142"/>
      <c r="D546" s="142"/>
      <c r="E546" s="142"/>
      <c r="F546" s="142"/>
      <c r="G546" s="142"/>
      <c r="H546" s="142"/>
      <c r="I546" s="142"/>
      <c r="J546" s="142"/>
      <c r="K546" s="142"/>
      <c r="L546" s="142"/>
      <c r="M546" s="142"/>
      <c r="N546" s="142"/>
      <c r="O546" s="142"/>
    </row>
    <row r="547" spans="1:15" x14ac:dyDescent="0.2">
      <c r="A547" s="142"/>
      <c r="B547" s="142"/>
      <c r="C547" s="142"/>
      <c r="D547" s="142"/>
      <c r="E547" s="142"/>
      <c r="F547" s="142"/>
      <c r="G547" s="142"/>
      <c r="H547" s="142"/>
      <c r="I547" s="142"/>
      <c r="J547" s="142"/>
      <c r="K547" s="142"/>
      <c r="L547" s="142"/>
      <c r="M547" s="142"/>
      <c r="N547" s="142"/>
      <c r="O547" s="142"/>
    </row>
    <row r="548" spans="1:15" x14ac:dyDescent="0.2">
      <c r="A548" s="142"/>
      <c r="B548" s="142"/>
      <c r="C548" s="142"/>
      <c r="D548" s="142"/>
      <c r="E548" s="142"/>
      <c r="F548" s="142"/>
      <c r="G548" s="142"/>
      <c r="H548" s="142"/>
      <c r="I548" s="142"/>
      <c r="J548" s="142"/>
      <c r="K548" s="142"/>
      <c r="L548" s="142"/>
      <c r="M548" s="142"/>
      <c r="N548" s="142"/>
      <c r="O548" s="142"/>
    </row>
    <row r="549" spans="1:15" x14ac:dyDescent="0.2">
      <c r="A549" s="142"/>
      <c r="B549" s="142"/>
      <c r="C549" s="142"/>
      <c r="D549" s="142"/>
      <c r="E549" s="142"/>
      <c r="F549" s="142"/>
      <c r="G549" s="142"/>
      <c r="H549" s="142"/>
      <c r="I549" s="142"/>
      <c r="J549" s="142"/>
      <c r="K549" s="142"/>
      <c r="L549" s="142"/>
      <c r="M549" s="142"/>
      <c r="N549" s="142"/>
      <c r="O549" s="142"/>
    </row>
    <row r="550" spans="1:15" x14ac:dyDescent="0.2">
      <c r="A550" s="142"/>
      <c r="B550" s="142"/>
      <c r="C550" s="142"/>
      <c r="D550" s="142"/>
      <c r="E550" s="142"/>
      <c r="F550" s="142"/>
      <c r="G550" s="142"/>
      <c r="H550" s="142"/>
      <c r="I550" s="142"/>
      <c r="J550" s="142"/>
      <c r="K550" s="142"/>
      <c r="L550" s="142"/>
      <c r="M550" s="142"/>
      <c r="N550" s="142"/>
      <c r="O550" s="142"/>
    </row>
    <row r="551" spans="1:15" x14ac:dyDescent="0.2">
      <c r="A551" s="142"/>
      <c r="B551" s="142"/>
      <c r="C551" s="142"/>
      <c r="D551" s="142"/>
      <c r="E551" s="142"/>
      <c r="F551" s="142"/>
      <c r="G551" s="142"/>
      <c r="H551" s="142"/>
      <c r="I551" s="142"/>
      <c r="J551" s="142"/>
      <c r="K551" s="142"/>
      <c r="L551" s="142"/>
      <c r="M551" s="142"/>
      <c r="N551" s="142"/>
      <c r="O551" s="142"/>
    </row>
    <row r="552" spans="1:15" x14ac:dyDescent="0.2">
      <c r="A552" s="142"/>
      <c r="B552" s="142"/>
      <c r="C552" s="142"/>
      <c r="D552" s="142"/>
      <c r="E552" s="142"/>
      <c r="F552" s="142"/>
      <c r="G552" s="142"/>
      <c r="H552" s="142"/>
      <c r="I552" s="142"/>
      <c r="J552" s="142"/>
      <c r="K552" s="142"/>
      <c r="L552" s="142"/>
      <c r="M552" s="142"/>
      <c r="N552" s="142"/>
      <c r="O552" s="142"/>
    </row>
    <row r="553" spans="1:15" x14ac:dyDescent="0.2">
      <c r="A553" s="142"/>
      <c r="B553" s="142"/>
      <c r="C553" s="142"/>
      <c r="D553" s="142"/>
      <c r="E553" s="142"/>
      <c r="F553" s="142"/>
      <c r="G553" s="142"/>
      <c r="H553" s="142"/>
      <c r="I553" s="142"/>
      <c r="J553" s="142"/>
      <c r="K553" s="142"/>
      <c r="L553" s="142"/>
      <c r="M553" s="142"/>
      <c r="N553" s="142"/>
      <c r="O553" s="142"/>
    </row>
    <row r="554" spans="1:15" x14ac:dyDescent="0.2">
      <c r="A554" s="142"/>
      <c r="B554" s="142"/>
      <c r="C554" s="142"/>
      <c r="D554" s="142"/>
      <c r="E554" s="142"/>
      <c r="F554" s="142"/>
      <c r="G554" s="142"/>
      <c r="H554" s="142"/>
      <c r="I554" s="142"/>
      <c r="J554" s="142"/>
      <c r="K554" s="142"/>
      <c r="L554" s="142"/>
      <c r="M554" s="142"/>
      <c r="N554" s="142"/>
      <c r="O554" s="142"/>
    </row>
    <row r="555" spans="1:15" x14ac:dyDescent="0.2">
      <c r="A555" s="142"/>
      <c r="B555" s="142"/>
      <c r="C555" s="142"/>
      <c r="D555" s="142"/>
      <c r="E555" s="142"/>
      <c r="F555" s="142"/>
      <c r="G555" s="142"/>
      <c r="H555" s="142"/>
      <c r="I555" s="142"/>
      <c r="J555" s="142"/>
      <c r="K555" s="142"/>
      <c r="L555" s="142"/>
      <c r="M555" s="142"/>
      <c r="N555" s="142"/>
      <c r="O555" s="142"/>
    </row>
    <row r="556" spans="1:15" x14ac:dyDescent="0.2">
      <c r="A556" s="142"/>
      <c r="B556" s="142"/>
      <c r="C556" s="142"/>
      <c r="D556" s="142"/>
      <c r="E556" s="142"/>
      <c r="F556" s="142"/>
      <c r="G556" s="142"/>
      <c r="H556" s="142"/>
      <c r="I556" s="142"/>
      <c r="J556" s="142"/>
      <c r="K556" s="142"/>
      <c r="L556" s="142"/>
      <c r="M556" s="142"/>
      <c r="N556" s="142"/>
      <c r="O556" s="142"/>
    </row>
    <row r="557" spans="1:15" x14ac:dyDescent="0.2">
      <c r="A557" s="142"/>
      <c r="B557" s="142"/>
      <c r="C557" s="142"/>
      <c r="D557" s="142"/>
      <c r="E557" s="142"/>
      <c r="F557" s="142"/>
      <c r="G557" s="142"/>
      <c r="H557" s="142"/>
      <c r="I557" s="142"/>
      <c r="J557" s="142"/>
      <c r="K557" s="142"/>
      <c r="L557" s="142"/>
      <c r="M557" s="142"/>
      <c r="N557" s="142"/>
      <c r="O557" s="142"/>
    </row>
    <row r="558" spans="1:15" x14ac:dyDescent="0.2">
      <c r="A558" s="142"/>
      <c r="B558" s="142"/>
      <c r="C558" s="142"/>
      <c r="D558" s="142"/>
      <c r="E558" s="142"/>
      <c r="F558" s="142"/>
      <c r="G558" s="142"/>
      <c r="H558" s="142"/>
      <c r="I558" s="142"/>
      <c r="J558" s="142"/>
      <c r="K558" s="142"/>
      <c r="L558" s="142"/>
      <c r="M558" s="142"/>
      <c r="N558" s="142"/>
      <c r="O558" s="142"/>
    </row>
    <row r="559" spans="1:15" x14ac:dyDescent="0.2">
      <c r="A559" s="142"/>
      <c r="B559" s="142"/>
      <c r="C559" s="142"/>
      <c r="D559" s="142"/>
      <c r="E559" s="142"/>
      <c r="F559" s="142"/>
      <c r="G559" s="142"/>
      <c r="H559" s="142"/>
      <c r="I559" s="142"/>
      <c r="J559" s="142"/>
      <c r="K559" s="142"/>
      <c r="L559" s="142"/>
      <c r="M559" s="142"/>
      <c r="N559" s="142"/>
      <c r="O559" s="142"/>
    </row>
    <row r="560" spans="1:15" x14ac:dyDescent="0.2">
      <c r="A560" s="142"/>
      <c r="B560" s="142"/>
      <c r="C560" s="142"/>
      <c r="D560" s="142"/>
      <c r="E560" s="142"/>
      <c r="F560" s="142"/>
      <c r="G560" s="142"/>
      <c r="H560" s="142"/>
      <c r="I560" s="142"/>
      <c r="J560" s="142"/>
      <c r="K560" s="142"/>
      <c r="L560" s="142"/>
      <c r="M560" s="142"/>
      <c r="N560" s="142"/>
      <c r="O560" s="142"/>
    </row>
    <row r="561" spans="1:15" x14ac:dyDescent="0.2">
      <c r="A561" s="142"/>
      <c r="B561" s="142"/>
      <c r="C561" s="142"/>
      <c r="D561" s="142"/>
      <c r="E561" s="142"/>
      <c r="F561" s="142"/>
      <c r="G561" s="142"/>
      <c r="H561" s="142"/>
      <c r="I561" s="142"/>
      <c r="J561" s="142"/>
      <c r="K561" s="142"/>
      <c r="L561" s="142"/>
      <c r="M561" s="142"/>
      <c r="N561" s="142"/>
      <c r="O561" s="142"/>
    </row>
    <row r="562" spans="1:15" x14ac:dyDescent="0.2">
      <c r="A562" s="142"/>
      <c r="B562" s="142"/>
      <c r="C562" s="142"/>
      <c r="D562" s="142"/>
      <c r="E562" s="142"/>
      <c r="F562" s="142"/>
      <c r="G562" s="142"/>
      <c r="H562" s="142"/>
      <c r="I562" s="142"/>
      <c r="J562" s="142"/>
      <c r="K562" s="142"/>
      <c r="L562" s="142"/>
      <c r="M562" s="142"/>
      <c r="N562" s="142"/>
      <c r="O562" s="142"/>
    </row>
    <row r="563" spans="1:15" x14ac:dyDescent="0.2">
      <c r="A563" s="142"/>
      <c r="B563" s="142"/>
      <c r="C563" s="142"/>
      <c r="D563" s="142"/>
      <c r="E563" s="142"/>
      <c r="F563" s="142"/>
      <c r="G563" s="142"/>
      <c r="H563" s="142"/>
      <c r="I563" s="142"/>
      <c r="J563" s="142"/>
      <c r="K563" s="142"/>
      <c r="L563" s="142"/>
      <c r="M563" s="142"/>
      <c r="N563" s="142"/>
      <c r="O563" s="142"/>
    </row>
    <row r="564" spans="1:15" x14ac:dyDescent="0.2">
      <c r="A564" s="142"/>
      <c r="B564" s="142"/>
      <c r="C564" s="142"/>
      <c r="D564" s="142"/>
      <c r="E564" s="142"/>
      <c r="F564" s="142"/>
      <c r="G564" s="142"/>
      <c r="H564" s="142"/>
      <c r="I564" s="142"/>
      <c r="J564" s="142"/>
      <c r="K564" s="142"/>
      <c r="L564" s="142"/>
      <c r="M564" s="142"/>
      <c r="N564" s="142"/>
      <c r="O564" s="142"/>
    </row>
    <row r="565" spans="1:15" x14ac:dyDescent="0.2">
      <c r="A565" s="142"/>
      <c r="B565" s="142"/>
      <c r="C565" s="142"/>
      <c r="D565" s="142"/>
      <c r="E565" s="142"/>
      <c r="F565" s="142"/>
      <c r="G565" s="142"/>
      <c r="H565" s="142"/>
      <c r="I565" s="142"/>
      <c r="J565" s="142"/>
      <c r="K565" s="142"/>
      <c r="L565" s="142"/>
      <c r="M565" s="142"/>
      <c r="N565" s="142"/>
      <c r="O565" s="142"/>
    </row>
    <row r="566" spans="1:15" x14ac:dyDescent="0.2">
      <c r="A566" s="142"/>
      <c r="B566" s="142"/>
      <c r="C566" s="142"/>
      <c r="D566" s="142"/>
      <c r="E566" s="142"/>
      <c r="F566" s="142"/>
      <c r="G566" s="142"/>
      <c r="H566" s="142"/>
      <c r="I566" s="142"/>
      <c r="J566" s="142"/>
      <c r="K566" s="142"/>
      <c r="L566" s="142"/>
      <c r="M566" s="142"/>
      <c r="N566" s="142"/>
      <c r="O566" s="142"/>
    </row>
    <row r="567" spans="1:15" x14ac:dyDescent="0.2">
      <c r="A567" s="142"/>
      <c r="B567" s="142"/>
      <c r="C567" s="142"/>
      <c r="D567" s="142"/>
      <c r="E567" s="142"/>
      <c r="F567" s="142"/>
      <c r="G567" s="142"/>
      <c r="H567" s="142"/>
      <c r="I567" s="142"/>
      <c r="J567" s="142"/>
      <c r="K567" s="142"/>
      <c r="L567" s="142"/>
      <c r="M567" s="142"/>
      <c r="N567" s="142"/>
      <c r="O567" s="142"/>
    </row>
    <row r="568" spans="1:15" x14ac:dyDescent="0.2">
      <c r="A568" s="142"/>
      <c r="B568" s="142"/>
      <c r="C568" s="142"/>
      <c r="D568" s="142"/>
      <c r="E568" s="142"/>
      <c r="F568" s="142"/>
      <c r="G568" s="142"/>
      <c r="H568" s="142"/>
      <c r="I568" s="142"/>
      <c r="J568" s="142"/>
      <c r="K568" s="142"/>
      <c r="L568" s="142"/>
      <c r="M568" s="142"/>
      <c r="N568" s="142"/>
      <c r="O568" s="142"/>
    </row>
  </sheetData>
  <sheetProtection algorithmName="SHA-512" hashValue="ooBrRvNh5sWtMZiuUPnxRyrDusvj4PJpFAPEbZu/QZ4kVXFWrrIivXB84JASIPvmcizTdYUG3Iod1lPizmd3RA==" saltValue="ne4v0E7jkPtrR2NML9xmlA==" spinCount="100000" sheet="1" formatCells="0" formatColumns="0" formatRows="0"/>
  <mergeCells count="114">
    <mergeCell ref="E39:O40"/>
    <mergeCell ref="C42:D43"/>
    <mergeCell ref="E42:O43"/>
    <mergeCell ref="C45:D46"/>
    <mergeCell ref="E45:O46"/>
    <mergeCell ref="B78:J78"/>
    <mergeCell ref="B36:O36"/>
    <mergeCell ref="B51:O51"/>
    <mergeCell ref="B53:O53"/>
    <mergeCell ref="B57:O57"/>
    <mergeCell ref="B59:O59"/>
    <mergeCell ref="A72:O72"/>
    <mergeCell ref="A73:J73"/>
    <mergeCell ref="B67:J67"/>
    <mergeCell ref="A69:J69"/>
    <mergeCell ref="B70:J70"/>
    <mergeCell ref="B64:O64"/>
    <mergeCell ref="B66:O66"/>
    <mergeCell ref="B71:O71"/>
    <mergeCell ref="B75:O75"/>
    <mergeCell ref="A103:O103"/>
    <mergeCell ref="A104:O104"/>
    <mergeCell ref="A105:O105"/>
    <mergeCell ref="A81:J81"/>
    <mergeCell ref="B82:J82"/>
    <mergeCell ref="A84:O84"/>
    <mergeCell ref="B27:J27"/>
    <mergeCell ref="B17:J17"/>
    <mergeCell ref="B19:J19"/>
    <mergeCell ref="B33:J33"/>
    <mergeCell ref="B29:J29"/>
    <mergeCell ref="B31:J31"/>
    <mergeCell ref="B23:J23"/>
    <mergeCell ref="B63:J63"/>
    <mergeCell ref="B65:J65"/>
    <mergeCell ref="B61:J61"/>
    <mergeCell ref="A60:J60"/>
    <mergeCell ref="B52:J52"/>
    <mergeCell ref="B56:J56"/>
    <mergeCell ref="B58:J58"/>
    <mergeCell ref="G100:O100"/>
    <mergeCell ref="B62:O62"/>
    <mergeCell ref="G97:O97"/>
    <mergeCell ref="C39:D40"/>
    <mergeCell ref="A106:O106"/>
    <mergeCell ref="A107:O107"/>
    <mergeCell ref="A80:O80"/>
    <mergeCell ref="A101:O101"/>
    <mergeCell ref="A102:C102"/>
    <mergeCell ref="F102:G102"/>
    <mergeCell ref="I102:J102"/>
    <mergeCell ref="K102:O102"/>
    <mergeCell ref="A48:O48"/>
    <mergeCell ref="B74:J74"/>
    <mergeCell ref="B76:J76"/>
    <mergeCell ref="A85:O85"/>
    <mergeCell ref="B77:O77"/>
    <mergeCell ref="B79:O79"/>
    <mergeCell ref="B83:O83"/>
    <mergeCell ref="A55:J55"/>
    <mergeCell ref="A91:O91"/>
    <mergeCell ref="A92:O92"/>
    <mergeCell ref="A93:O93"/>
    <mergeCell ref="A99:C99"/>
    <mergeCell ref="D99:F99"/>
    <mergeCell ref="G99:O99"/>
    <mergeCell ref="A100:C100"/>
    <mergeCell ref="A97:C97"/>
    <mergeCell ref="A1:O1"/>
    <mergeCell ref="A2:O2"/>
    <mergeCell ref="B3:O3"/>
    <mergeCell ref="B5:O5"/>
    <mergeCell ref="A7:O7"/>
    <mergeCell ref="A6:O6"/>
    <mergeCell ref="A8:J8"/>
    <mergeCell ref="A4:C4"/>
    <mergeCell ref="D4:O4"/>
    <mergeCell ref="B9:J9"/>
    <mergeCell ref="B11:J11"/>
    <mergeCell ref="B13:J13"/>
    <mergeCell ref="A49:J49"/>
    <mergeCell ref="A37:O37"/>
    <mergeCell ref="B50:J50"/>
    <mergeCell ref="B34:O34"/>
    <mergeCell ref="A38:O38"/>
    <mergeCell ref="A21:O21"/>
    <mergeCell ref="A42:B42"/>
    <mergeCell ref="B35:J35"/>
    <mergeCell ref="A15:O15"/>
    <mergeCell ref="B10:O10"/>
    <mergeCell ref="B12:O12"/>
    <mergeCell ref="B14:O14"/>
    <mergeCell ref="B18:O18"/>
    <mergeCell ref="B20:O20"/>
    <mergeCell ref="B24:O24"/>
    <mergeCell ref="B28:O28"/>
    <mergeCell ref="B30:O30"/>
    <mergeCell ref="B32:O32"/>
    <mergeCell ref="A26:J26"/>
    <mergeCell ref="A22:J22"/>
    <mergeCell ref="A16:J16"/>
    <mergeCell ref="A98:C98"/>
    <mergeCell ref="G98:O98"/>
    <mergeCell ref="B68:O68"/>
    <mergeCell ref="A94:O94"/>
    <mergeCell ref="A95:I95"/>
    <mergeCell ref="K95:O95"/>
    <mergeCell ref="A96:C96"/>
    <mergeCell ref="G96:O96"/>
    <mergeCell ref="A86:O86"/>
    <mergeCell ref="A87:O87"/>
    <mergeCell ref="A89:O89"/>
    <mergeCell ref="A90:O90"/>
    <mergeCell ref="A88:O88"/>
  </mergeCells>
  <phoneticPr fontId="11" type="noConversion"/>
  <dataValidations disablePrompts="1" count="1">
    <dataValidation type="list" allowBlank="1" showInputMessage="1" showErrorMessage="1" sqref="H102 D102">
      <formula1>"✓, ----"</formula1>
    </dataValidation>
  </dataValidations>
  <pageMargins left="0.7" right="0.7" top="0.75" bottom="0.75" header="0.3" footer="0.3"/>
  <pageSetup scale="93" firstPageNumber="7" fitToHeight="0" orientation="portrait" r:id="rId1"/>
  <headerFooter>
    <oddFooter>&amp;L&amp;"Times New Roman,Regular"&amp;11For Official Government Use Only
USDA, AMS, SCP, Specialty Crop Inspection Division &amp;R&amp;"Times New Roman,Regular"&amp;11September 17, 2019
     Version 2.1</oddFooter>
  </headerFooter>
  <rowBreaks count="2" manualBreakCount="2">
    <brk id="75" max="16383" man="1"/>
    <brk id="9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5"/>
    <pageSetUpPr fitToPage="1"/>
  </sheetPr>
  <dimension ref="A1:T75"/>
  <sheetViews>
    <sheetView showZeros="0" view="pageLayout" zoomScaleNormal="90" workbookViewId="0">
      <selection activeCell="B13" sqref="B13:O13"/>
    </sheetView>
  </sheetViews>
  <sheetFormatPr defaultRowHeight="12.75" x14ac:dyDescent="0.2"/>
  <cols>
    <col min="1" max="1" width="6.5703125" style="7" customWidth="1"/>
    <col min="2" max="5" width="6.5703125" customWidth="1"/>
    <col min="6" max="8" width="6.5703125" style="9" customWidth="1"/>
    <col min="9" max="15" width="6.5703125" customWidth="1"/>
  </cols>
  <sheetData>
    <row r="1" spans="1:16" ht="30" customHeight="1" x14ac:dyDescent="0.3">
      <c r="A1" s="606" t="s">
        <v>0</v>
      </c>
      <c r="B1" s="661"/>
      <c r="C1" s="661"/>
      <c r="D1" s="661"/>
      <c r="E1" s="661"/>
      <c r="F1" s="661"/>
      <c r="G1" s="661"/>
      <c r="H1" s="661"/>
      <c r="I1" s="661"/>
      <c r="J1" s="661"/>
      <c r="K1" s="661"/>
      <c r="L1" s="661"/>
      <c r="M1" s="661"/>
      <c r="N1" s="661"/>
      <c r="O1" s="661"/>
      <c r="P1" s="26"/>
    </row>
    <row r="2" spans="1:16" ht="30" customHeight="1" x14ac:dyDescent="0.2">
      <c r="A2" s="492" t="s">
        <v>76</v>
      </c>
      <c r="B2" s="492"/>
      <c r="C2" s="492"/>
      <c r="D2" s="492"/>
      <c r="E2" s="492"/>
      <c r="F2" s="492"/>
      <c r="G2" s="492"/>
      <c r="H2" s="492"/>
      <c r="I2" s="492"/>
      <c r="J2" s="492"/>
      <c r="K2" s="492"/>
      <c r="L2" s="492"/>
      <c r="M2" s="492"/>
      <c r="N2" s="492"/>
      <c r="O2" s="492"/>
      <c r="P2" s="26"/>
    </row>
    <row r="3" spans="1:16" s="5" customFormat="1" ht="14.25" x14ac:dyDescent="0.2">
      <c r="A3" s="392" t="s">
        <v>27</v>
      </c>
      <c r="B3" s="393"/>
      <c r="C3" s="393"/>
      <c r="D3" s="393"/>
      <c r="E3" s="393"/>
      <c r="F3" s="393"/>
      <c r="G3" s="393"/>
      <c r="H3" s="393"/>
      <c r="I3" s="393"/>
      <c r="J3" s="394"/>
      <c r="K3" s="128" t="s">
        <v>26</v>
      </c>
      <c r="L3" s="129" t="s">
        <v>9</v>
      </c>
      <c r="M3" s="129" t="s">
        <v>25</v>
      </c>
      <c r="N3" s="129" t="s">
        <v>24</v>
      </c>
      <c r="O3" s="129" t="s">
        <v>23</v>
      </c>
      <c r="P3" s="31"/>
    </row>
    <row r="4" spans="1:16" s="4" customFormat="1" ht="45" customHeight="1" x14ac:dyDescent="0.2">
      <c r="A4" s="165" t="s">
        <v>268</v>
      </c>
      <c r="B4" s="380" t="s">
        <v>386</v>
      </c>
      <c r="C4" s="388"/>
      <c r="D4" s="388"/>
      <c r="E4" s="388"/>
      <c r="F4" s="388"/>
      <c r="G4" s="388"/>
      <c r="H4" s="388"/>
      <c r="I4" s="388"/>
      <c r="J4" s="389"/>
      <c r="K4" s="166">
        <v>15</v>
      </c>
      <c r="L4" s="166">
        <f>Working!L209</f>
        <v>15</v>
      </c>
      <c r="M4" s="166">
        <f>Working!M209</f>
        <v>0</v>
      </c>
      <c r="N4" s="167"/>
      <c r="O4" s="166" t="s">
        <v>30</v>
      </c>
      <c r="P4" s="26"/>
    </row>
    <row r="5" spans="1:16" s="37" customFormat="1" ht="30" customHeight="1" x14ac:dyDescent="0.2">
      <c r="A5" s="118"/>
      <c r="B5" s="582">
        <f>Working!B210</f>
        <v>0</v>
      </c>
      <c r="C5" s="583"/>
      <c r="D5" s="583"/>
      <c r="E5" s="583"/>
      <c r="F5" s="583"/>
      <c r="G5" s="583"/>
      <c r="H5" s="583"/>
      <c r="I5" s="583"/>
      <c r="J5" s="583"/>
      <c r="K5" s="583"/>
      <c r="L5" s="583"/>
      <c r="M5" s="583"/>
      <c r="N5" s="583"/>
      <c r="O5" s="584"/>
      <c r="P5" s="38"/>
    </row>
    <row r="6" spans="1:16" ht="45" customHeight="1" x14ac:dyDescent="0.2">
      <c r="A6" s="145" t="s">
        <v>77</v>
      </c>
      <c r="B6" s="441" t="s">
        <v>387</v>
      </c>
      <c r="C6" s="442"/>
      <c r="D6" s="442"/>
      <c r="E6" s="442"/>
      <c r="F6" s="442"/>
      <c r="G6" s="442"/>
      <c r="H6" s="442"/>
      <c r="I6" s="442"/>
      <c r="J6" s="443"/>
      <c r="K6" s="114">
        <v>10</v>
      </c>
      <c r="L6" s="166">
        <f>Working!L211</f>
        <v>10</v>
      </c>
      <c r="M6" s="166">
        <f>Working!M211</f>
        <v>0</v>
      </c>
      <c r="N6" s="166">
        <f>Working!N211</f>
        <v>0</v>
      </c>
      <c r="O6" s="168"/>
      <c r="P6" s="26"/>
    </row>
    <row r="7" spans="1:16" s="37" customFormat="1" ht="30" customHeight="1" x14ac:dyDescent="0.2">
      <c r="A7" s="118"/>
      <c r="B7" s="582">
        <f>Working!B212</f>
        <v>0</v>
      </c>
      <c r="C7" s="583"/>
      <c r="D7" s="583"/>
      <c r="E7" s="583"/>
      <c r="F7" s="583"/>
      <c r="G7" s="583"/>
      <c r="H7" s="583"/>
      <c r="I7" s="583"/>
      <c r="J7" s="583"/>
      <c r="K7" s="583"/>
      <c r="L7" s="583"/>
      <c r="M7" s="583"/>
      <c r="N7" s="583"/>
      <c r="O7" s="584"/>
      <c r="P7" s="38"/>
    </row>
    <row r="8" spans="1:16" ht="45" customHeight="1" x14ac:dyDescent="0.2">
      <c r="A8" s="145" t="s">
        <v>78</v>
      </c>
      <c r="B8" s="380" t="s">
        <v>388</v>
      </c>
      <c r="C8" s="410"/>
      <c r="D8" s="410"/>
      <c r="E8" s="410"/>
      <c r="F8" s="410"/>
      <c r="G8" s="410"/>
      <c r="H8" s="410"/>
      <c r="I8" s="410"/>
      <c r="J8" s="411"/>
      <c r="K8" s="114">
        <v>10</v>
      </c>
      <c r="L8" s="166">
        <f>Working!L213</f>
        <v>10</v>
      </c>
      <c r="M8" s="166">
        <f>Working!M213</f>
        <v>0</v>
      </c>
      <c r="N8" s="166">
        <f>Working!N213</f>
        <v>0</v>
      </c>
      <c r="O8" s="114"/>
      <c r="P8" s="26"/>
    </row>
    <row r="9" spans="1:16" s="37" customFormat="1" ht="30" customHeight="1" x14ac:dyDescent="0.2">
      <c r="A9" s="118"/>
      <c r="B9" s="582">
        <f>Working!B214</f>
        <v>0</v>
      </c>
      <c r="C9" s="583"/>
      <c r="D9" s="583"/>
      <c r="E9" s="583"/>
      <c r="F9" s="583"/>
      <c r="G9" s="583"/>
      <c r="H9" s="583"/>
      <c r="I9" s="583"/>
      <c r="J9" s="583"/>
      <c r="K9" s="583"/>
      <c r="L9" s="583"/>
      <c r="M9" s="583"/>
      <c r="N9" s="583"/>
      <c r="O9" s="584"/>
      <c r="P9" s="38"/>
    </row>
    <row r="10" spans="1:16" ht="45" customHeight="1" x14ac:dyDescent="0.2">
      <c r="A10" s="145" t="s">
        <v>79</v>
      </c>
      <c r="B10" s="380" t="s">
        <v>389</v>
      </c>
      <c r="C10" s="388"/>
      <c r="D10" s="388"/>
      <c r="E10" s="388"/>
      <c r="F10" s="388"/>
      <c r="G10" s="388"/>
      <c r="H10" s="388"/>
      <c r="I10" s="388"/>
      <c r="J10" s="389"/>
      <c r="K10" s="114">
        <v>10</v>
      </c>
      <c r="L10" s="166">
        <f>Working!L215</f>
        <v>10</v>
      </c>
      <c r="M10" s="166">
        <f>Working!M215</f>
        <v>0</v>
      </c>
      <c r="N10" s="166">
        <f>Working!N215</f>
        <v>0</v>
      </c>
      <c r="O10" s="114"/>
      <c r="P10" s="26"/>
    </row>
    <row r="11" spans="1:16" s="37" customFormat="1" ht="30" customHeight="1" x14ac:dyDescent="0.2">
      <c r="A11" s="118"/>
      <c r="B11" s="582">
        <f>Working!B216</f>
        <v>0</v>
      </c>
      <c r="C11" s="583"/>
      <c r="D11" s="583"/>
      <c r="E11" s="583"/>
      <c r="F11" s="583"/>
      <c r="G11" s="583"/>
      <c r="H11" s="583"/>
      <c r="I11" s="583"/>
      <c r="J11" s="583"/>
      <c r="K11" s="583"/>
      <c r="L11" s="583"/>
      <c r="M11" s="583"/>
      <c r="N11" s="583"/>
      <c r="O11" s="584"/>
      <c r="P11" s="38"/>
    </row>
    <row r="12" spans="1:16" ht="30" customHeight="1" x14ac:dyDescent="0.2">
      <c r="A12" s="169" t="s">
        <v>81</v>
      </c>
      <c r="B12" s="441" t="s">
        <v>390</v>
      </c>
      <c r="C12" s="442"/>
      <c r="D12" s="442"/>
      <c r="E12" s="442"/>
      <c r="F12" s="442"/>
      <c r="G12" s="442"/>
      <c r="H12" s="442"/>
      <c r="I12" s="442"/>
      <c r="J12" s="443"/>
      <c r="K12" s="114">
        <v>10</v>
      </c>
      <c r="L12" s="166">
        <f>Working!L217</f>
        <v>10</v>
      </c>
      <c r="M12" s="166">
        <f>Working!M217</f>
        <v>0</v>
      </c>
      <c r="N12" s="166">
        <f>Working!N217</f>
        <v>0</v>
      </c>
      <c r="O12" s="114" t="s">
        <v>265</v>
      </c>
      <c r="P12" s="26"/>
    </row>
    <row r="13" spans="1:16" s="37" customFormat="1" ht="30" customHeight="1" x14ac:dyDescent="0.2">
      <c r="A13" s="118"/>
      <c r="B13" s="582">
        <f>Working!B218</f>
        <v>0</v>
      </c>
      <c r="C13" s="583"/>
      <c r="D13" s="583"/>
      <c r="E13" s="583"/>
      <c r="F13" s="583"/>
      <c r="G13" s="583"/>
      <c r="H13" s="583"/>
      <c r="I13" s="583"/>
      <c r="J13" s="583"/>
      <c r="K13" s="583"/>
      <c r="L13" s="583"/>
      <c r="M13" s="583"/>
      <c r="N13" s="583"/>
      <c r="O13" s="584"/>
      <c r="P13" s="38"/>
    </row>
    <row r="14" spans="1:16" ht="30" customHeight="1" x14ac:dyDescent="0.2">
      <c r="A14" s="473" t="s">
        <v>80</v>
      </c>
      <c r="B14" s="473"/>
      <c r="C14" s="473"/>
      <c r="D14" s="473"/>
      <c r="E14" s="473"/>
      <c r="F14" s="473"/>
      <c r="G14" s="473"/>
      <c r="H14" s="473"/>
      <c r="I14" s="473"/>
      <c r="J14" s="473"/>
      <c r="K14" s="473"/>
      <c r="L14" s="473"/>
      <c r="M14" s="473"/>
      <c r="N14" s="473"/>
      <c r="O14" s="473"/>
      <c r="P14" s="26"/>
    </row>
    <row r="15" spans="1:16" s="5" customFormat="1" ht="14.25" x14ac:dyDescent="0.2">
      <c r="A15" s="392" t="s">
        <v>27</v>
      </c>
      <c r="B15" s="393"/>
      <c r="C15" s="393"/>
      <c r="D15" s="393"/>
      <c r="E15" s="393"/>
      <c r="F15" s="393"/>
      <c r="G15" s="393"/>
      <c r="H15" s="393"/>
      <c r="I15" s="393"/>
      <c r="J15" s="394"/>
      <c r="K15" s="128" t="s">
        <v>26</v>
      </c>
      <c r="L15" s="129" t="s">
        <v>9</v>
      </c>
      <c r="M15" s="129" t="s">
        <v>25</v>
      </c>
      <c r="N15" s="129" t="s">
        <v>24</v>
      </c>
      <c r="O15" s="129" t="s">
        <v>23</v>
      </c>
      <c r="P15" s="31"/>
    </row>
    <row r="16" spans="1:16" ht="60" customHeight="1" x14ac:dyDescent="0.2">
      <c r="A16" s="145" t="s">
        <v>82</v>
      </c>
      <c r="B16" s="380" t="s">
        <v>391</v>
      </c>
      <c r="C16" s="410"/>
      <c r="D16" s="410"/>
      <c r="E16" s="410"/>
      <c r="F16" s="410"/>
      <c r="G16" s="410"/>
      <c r="H16" s="410"/>
      <c r="I16" s="410"/>
      <c r="J16" s="411"/>
      <c r="K16" s="114">
        <v>10</v>
      </c>
      <c r="L16" s="166">
        <f>Working!L221</f>
        <v>10</v>
      </c>
      <c r="M16" s="166">
        <f>Working!M221</f>
        <v>0</v>
      </c>
      <c r="N16" s="139"/>
      <c r="O16" s="114" t="s">
        <v>30</v>
      </c>
      <c r="P16" s="26"/>
    </row>
    <row r="17" spans="1:16" s="37" customFormat="1" ht="30" customHeight="1" x14ac:dyDescent="0.2">
      <c r="A17" s="118"/>
      <c r="B17" s="582">
        <f>Working!B222</f>
        <v>0</v>
      </c>
      <c r="C17" s="583"/>
      <c r="D17" s="583"/>
      <c r="E17" s="583"/>
      <c r="F17" s="583"/>
      <c r="G17" s="583"/>
      <c r="H17" s="583"/>
      <c r="I17" s="583"/>
      <c r="J17" s="583"/>
      <c r="K17" s="583"/>
      <c r="L17" s="583"/>
      <c r="M17" s="583"/>
      <c r="N17" s="583"/>
      <c r="O17" s="584"/>
      <c r="P17" s="38"/>
    </row>
    <row r="18" spans="1:16" ht="45" customHeight="1" x14ac:dyDescent="0.2">
      <c r="A18" s="145" t="s">
        <v>83</v>
      </c>
      <c r="B18" s="380" t="s">
        <v>392</v>
      </c>
      <c r="C18" s="410"/>
      <c r="D18" s="410"/>
      <c r="E18" s="410"/>
      <c r="F18" s="410"/>
      <c r="G18" s="410"/>
      <c r="H18" s="410"/>
      <c r="I18" s="410"/>
      <c r="J18" s="411"/>
      <c r="K18" s="138">
        <v>10</v>
      </c>
      <c r="L18" s="166">
        <f>Working!L223</f>
        <v>0</v>
      </c>
      <c r="M18" s="166">
        <f>Working!M223</f>
        <v>0</v>
      </c>
      <c r="N18" s="166">
        <f>Working!N223</f>
        <v>10</v>
      </c>
      <c r="O18" s="114" t="s">
        <v>30</v>
      </c>
      <c r="P18" s="26"/>
    </row>
    <row r="19" spans="1:16" s="37" customFormat="1" ht="30" customHeight="1" x14ac:dyDescent="0.2">
      <c r="A19" s="118"/>
      <c r="B19" s="582" t="str">
        <f>Working!B224</f>
        <v>No Hard Harvested equipment is not used.</v>
      </c>
      <c r="C19" s="583"/>
      <c r="D19" s="583"/>
      <c r="E19" s="583"/>
      <c r="F19" s="583"/>
      <c r="G19" s="583"/>
      <c r="H19" s="583"/>
      <c r="I19" s="583"/>
      <c r="J19" s="583"/>
      <c r="K19" s="583"/>
      <c r="L19" s="583"/>
      <c r="M19" s="583"/>
      <c r="N19" s="583"/>
      <c r="O19" s="584"/>
      <c r="P19" s="38"/>
    </row>
    <row r="20" spans="1:16" ht="30" customHeight="1" x14ac:dyDescent="0.2">
      <c r="A20" s="145" t="s">
        <v>84</v>
      </c>
      <c r="B20" s="380" t="s">
        <v>393</v>
      </c>
      <c r="C20" s="410"/>
      <c r="D20" s="410"/>
      <c r="E20" s="410"/>
      <c r="F20" s="410"/>
      <c r="G20" s="410"/>
      <c r="H20" s="410"/>
      <c r="I20" s="410"/>
      <c r="J20" s="411"/>
      <c r="K20" s="114">
        <v>5</v>
      </c>
      <c r="L20" s="166">
        <f>Working!L225</f>
        <v>5</v>
      </c>
      <c r="M20" s="166">
        <f>Working!M225</f>
        <v>0</v>
      </c>
      <c r="N20" s="166">
        <f>Working!N225</f>
        <v>0</v>
      </c>
      <c r="O20" s="114"/>
      <c r="P20" s="26"/>
    </row>
    <row r="21" spans="1:16" s="37" customFormat="1" ht="30" customHeight="1" x14ac:dyDescent="0.2">
      <c r="A21" s="118"/>
      <c r="B21" s="582">
        <f>Working!B226</f>
        <v>0</v>
      </c>
      <c r="C21" s="583"/>
      <c r="D21" s="583"/>
      <c r="E21" s="583"/>
      <c r="F21" s="583"/>
      <c r="G21" s="583"/>
      <c r="H21" s="583"/>
      <c r="I21" s="583"/>
      <c r="J21" s="583"/>
      <c r="K21" s="583"/>
      <c r="L21" s="583"/>
      <c r="M21" s="583"/>
      <c r="N21" s="583"/>
      <c r="O21" s="584"/>
      <c r="P21" s="38"/>
    </row>
    <row r="22" spans="1:16" s="49" customFormat="1" ht="15" customHeight="1" x14ac:dyDescent="0.2">
      <c r="A22" s="392" t="s">
        <v>27</v>
      </c>
      <c r="B22" s="393"/>
      <c r="C22" s="393"/>
      <c r="D22" s="393"/>
      <c r="E22" s="393"/>
      <c r="F22" s="393"/>
      <c r="G22" s="393"/>
      <c r="H22" s="393"/>
      <c r="I22" s="393"/>
      <c r="J22" s="394"/>
      <c r="K22" s="128" t="s">
        <v>26</v>
      </c>
      <c r="L22" s="129" t="s">
        <v>9</v>
      </c>
      <c r="M22" s="129" t="s">
        <v>25</v>
      </c>
      <c r="N22" s="129" t="s">
        <v>24</v>
      </c>
      <c r="O22" s="129" t="s">
        <v>23</v>
      </c>
      <c r="P22" s="50"/>
    </row>
    <row r="23" spans="1:16" s="37" customFormat="1" ht="30" customHeight="1" x14ac:dyDescent="0.2">
      <c r="A23" s="145" t="s">
        <v>85</v>
      </c>
      <c r="B23" s="407" t="s">
        <v>394</v>
      </c>
      <c r="C23" s="408"/>
      <c r="D23" s="408"/>
      <c r="E23" s="408"/>
      <c r="F23" s="408"/>
      <c r="G23" s="408"/>
      <c r="H23" s="408"/>
      <c r="I23" s="408"/>
      <c r="J23" s="409"/>
      <c r="K23" s="138">
        <v>10</v>
      </c>
      <c r="L23" s="166">
        <f>Working!L229</f>
        <v>10</v>
      </c>
      <c r="M23" s="166">
        <f>Working!M229</f>
        <v>0</v>
      </c>
      <c r="N23" s="166">
        <f>Working!N229</f>
        <v>0</v>
      </c>
      <c r="O23" s="114"/>
      <c r="P23" s="38"/>
    </row>
    <row r="24" spans="1:16" ht="30" customHeight="1" x14ac:dyDescent="0.2">
      <c r="A24" s="118"/>
      <c r="B24" s="582">
        <f>Working!B230</f>
        <v>0</v>
      </c>
      <c r="C24" s="583"/>
      <c r="D24" s="583"/>
      <c r="E24" s="583"/>
      <c r="F24" s="583"/>
      <c r="G24" s="583"/>
      <c r="H24" s="583"/>
      <c r="I24" s="583"/>
      <c r="J24" s="583"/>
      <c r="K24" s="583"/>
      <c r="L24" s="583"/>
      <c r="M24" s="583"/>
      <c r="N24" s="583"/>
      <c r="O24" s="584"/>
      <c r="P24" s="26"/>
    </row>
    <row r="25" spans="1:16" s="37" customFormat="1" ht="45" customHeight="1" x14ac:dyDescent="0.2">
      <c r="A25" s="145" t="s">
        <v>86</v>
      </c>
      <c r="B25" s="380" t="s">
        <v>395</v>
      </c>
      <c r="C25" s="410"/>
      <c r="D25" s="410"/>
      <c r="E25" s="410"/>
      <c r="F25" s="410"/>
      <c r="G25" s="410"/>
      <c r="H25" s="410"/>
      <c r="I25" s="410"/>
      <c r="J25" s="411"/>
      <c r="K25" s="114">
        <v>10</v>
      </c>
      <c r="L25" s="166">
        <f>Working!L231</f>
        <v>10</v>
      </c>
      <c r="M25" s="166">
        <f>Working!M231</f>
        <v>0</v>
      </c>
      <c r="N25" s="166">
        <f>Working!N231</f>
        <v>0</v>
      </c>
      <c r="O25" s="114"/>
      <c r="P25" s="38"/>
    </row>
    <row r="26" spans="1:16" s="5" customFormat="1" ht="30" customHeight="1" x14ac:dyDescent="0.2">
      <c r="A26" s="118"/>
      <c r="B26" s="582">
        <f>Working!B232</f>
        <v>0</v>
      </c>
      <c r="C26" s="583"/>
      <c r="D26" s="583"/>
      <c r="E26" s="583"/>
      <c r="F26" s="583"/>
      <c r="G26" s="583"/>
      <c r="H26" s="583"/>
      <c r="I26" s="583"/>
      <c r="J26" s="583"/>
      <c r="K26" s="583"/>
      <c r="L26" s="583"/>
      <c r="M26" s="583"/>
      <c r="N26" s="583"/>
      <c r="O26" s="584"/>
      <c r="P26" s="31"/>
    </row>
    <row r="27" spans="1:16" s="37" customFormat="1" ht="60" customHeight="1" x14ac:dyDescent="0.2">
      <c r="A27" s="145" t="s">
        <v>87</v>
      </c>
      <c r="B27" s="380" t="s">
        <v>396</v>
      </c>
      <c r="C27" s="410"/>
      <c r="D27" s="410"/>
      <c r="E27" s="410"/>
      <c r="F27" s="410"/>
      <c r="G27" s="410"/>
      <c r="H27" s="410"/>
      <c r="I27" s="410"/>
      <c r="J27" s="411"/>
      <c r="K27" s="147">
        <v>5</v>
      </c>
      <c r="L27" s="166">
        <f>Working!L233</f>
        <v>5</v>
      </c>
      <c r="M27" s="166">
        <f>Working!M233</f>
        <v>0</v>
      </c>
      <c r="N27" s="166">
        <f>Working!N233</f>
        <v>0</v>
      </c>
      <c r="O27" s="114" t="s">
        <v>265</v>
      </c>
      <c r="P27" s="38"/>
    </row>
    <row r="28" spans="1:16" ht="30" customHeight="1" x14ac:dyDescent="0.2">
      <c r="A28" s="118"/>
      <c r="B28" s="582">
        <f>Working!B234</f>
        <v>0</v>
      </c>
      <c r="C28" s="583"/>
      <c r="D28" s="583"/>
      <c r="E28" s="583"/>
      <c r="F28" s="583"/>
      <c r="G28" s="583"/>
      <c r="H28" s="583"/>
      <c r="I28" s="583"/>
      <c r="J28" s="583"/>
      <c r="K28" s="583"/>
      <c r="L28" s="583"/>
      <c r="M28" s="583"/>
      <c r="N28" s="583"/>
      <c r="O28" s="584"/>
      <c r="P28" s="26"/>
    </row>
    <row r="29" spans="1:16" s="37" customFormat="1" ht="60" customHeight="1" x14ac:dyDescent="0.2">
      <c r="A29" s="145" t="s">
        <v>88</v>
      </c>
      <c r="B29" s="380" t="s">
        <v>397</v>
      </c>
      <c r="C29" s="410"/>
      <c r="D29" s="410"/>
      <c r="E29" s="410"/>
      <c r="F29" s="410"/>
      <c r="G29" s="410"/>
      <c r="H29" s="410"/>
      <c r="I29" s="410"/>
      <c r="J29" s="411"/>
      <c r="K29" s="114">
        <v>5</v>
      </c>
      <c r="L29" s="166">
        <f>Working!L235</f>
        <v>5</v>
      </c>
      <c r="M29" s="166">
        <f>Working!M235</f>
        <v>0</v>
      </c>
      <c r="N29" s="166">
        <f>Working!N235</f>
        <v>0</v>
      </c>
      <c r="O29" s="114" t="s">
        <v>265</v>
      </c>
      <c r="P29" s="38"/>
    </row>
    <row r="30" spans="1:16" ht="30" customHeight="1" x14ac:dyDescent="0.2">
      <c r="A30" s="118"/>
      <c r="B30" s="582">
        <f>Working!B236</f>
        <v>0</v>
      </c>
      <c r="C30" s="583"/>
      <c r="D30" s="583"/>
      <c r="E30" s="583"/>
      <c r="F30" s="583"/>
      <c r="G30" s="583"/>
      <c r="H30" s="583"/>
      <c r="I30" s="583"/>
      <c r="J30" s="583"/>
      <c r="K30" s="583"/>
      <c r="L30" s="583"/>
      <c r="M30" s="583"/>
      <c r="N30" s="583"/>
      <c r="O30" s="584"/>
      <c r="P30" s="26"/>
    </row>
    <row r="31" spans="1:16" s="37" customFormat="1" ht="60" customHeight="1" x14ac:dyDescent="0.2">
      <c r="A31" s="145" t="s">
        <v>89</v>
      </c>
      <c r="B31" s="380" t="s">
        <v>398</v>
      </c>
      <c r="C31" s="410"/>
      <c r="D31" s="410"/>
      <c r="E31" s="410"/>
      <c r="F31" s="410"/>
      <c r="G31" s="410"/>
      <c r="H31" s="410"/>
      <c r="I31" s="410"/>
      <c r="J31" s="411"/>
      <c r="K31" s="114">
        <v>5</v>
      </c>
      <c r="L31" s="166">
        <f>Working!L237</f>
        <v>5</v>
      </c>
      <c r="M31" s="166">
        <f>Working!M237</f>
        <v>0</v>
      </c>
      <c r="N31" s="166">
        <f>Working!N237</f>
        <v>0</v>
      </c>
      <c r="O31" s="114"/>
      <c r="P31" s="38"/>
    </row>
    <row r="32" spans="1:16" ht="30" customHeight="1" x14ac:dyDescent="0.2">
      <c r="A32" s="118"/>
      <c r="B32" s="582">
        <f>Working!B238</f>
        <v>0</v>
      </c>
      <c r="C32" s="583"/>
      <c r="D32" s="583"/>
      <c r="E32" s="583"/>
      <c r="F32" s="583"/>
      <c r="G32" s="583"/>
      <c r="H32" s="583"/>
      <c r="I32" s="583"/>
      <c r="J32" s="583"/>
      <c r="K32" s="583"/>
      <c r="L32" s="583"/>
      <c r="M32" s="583"/>
      <c r="N32" s="583"/>
      <c r="O32" s="584"/>
      <c r="P32" s="26"/>
    </row>
    <row r="33" spans="1:16" s="37" customFormat="1" ht="45" customHeight="1" x14ac:dyDescent="0.2">
      <c r="A33" s="145" t="s">
        <v>90</v>
      </c>
      <c r="B33" s="380" t="s">
        <v>399</v>
      </c>
      <c r="C33" s="410"/>
      <c r="D33" s="410"/>
      <c r="E33" s="410"/>
      <c r="F33" s="410"/>
      <c r="G33" s="410"/>
      <c r="H33" s="410"/>
      <c r="I33" s="410"/>
      <c r="J33" s="411"/>
      <c r="K33" s="147">
        <v>5</v>
      </c>
      <c r="L33" s="166">
        <f>Working!L239</f>
        <v>5</v>
      </c>
      <c r="M33" s="166">
        <f>Working!M239</f>
        <v>0</v>
      </c>
      <c r="N33" s="170"/>
      <c r="O33" s="114" t="s">
        <v>265</v>
      </c>
      <c r="P33" s="38"/>
    </row>
    <row r="34" spans="1:16" ht="30" customHeight="1" x14ac:dyDescent="0.2">
      <c r="A34" s="118"/>
      <c r="B34" s="582">
        <f>Working!B240</f>
        <v>0</v>
      </c>
      <c r="C34" s="583"/>
      <c r="D34" s="583"/>
      <c r="E34" s="583"/>
      <c r="F34" s="583"/>
      <c r="G34" s="583"/>
      <c r="H34" s="583"/>
      <c r="I34" s="583"/>
      <c r="J34" s="583"/>
      <c r="K34" s="583"/>
      <c r="L34" s="583"/>
      <c r="M34" s="583"/>
      <c r="N34" s="583"/>
      <c r="O34" s="584"/>
      <c r="P34" s="26"/>
    </row>
    <row r="35" spans="1:16" s="37" customFormat="1" ht="30" customHeight="1" x14ac:dyDescent="0.2">
      <c r="A35" s="145" t="s">
        <v>91</v>
      </c>
      <c r="B35" s="380" t="s">
        <v>594</v>
      </c>
      <c r="C35" s="388"/>
      <c r="D35" s="388"/>
      <c r="E35" s="388"/>
      <c r="F35" s="388"/>
      <c r="G35" s="388"/>
      <c r="H35" s="388"/>
      <c r="I35" s="388"/>
      <c r="J35" s="389"/>
      <c r="K35" s="114">
        <v>15</v>
      </c>
      <c r="L35" s="166">
        <f>Working!L241</f>
        <v>0</v>
      </c>
      <c r="M35" s="166">
        <f>Working!M241</f>
        <v>0</v>
      </c>
      <c r="N35" s="166">
        <f>Working!N241</f>
        <v>15</v>
      </c>
      <c r="O35" s="114" t="s">
        <v>264</v>
      </c>
      <c r="P35" s="38"/>
    </row>
    <row r="36" spans="1:16" ht="30" customHeight="1" x14ac:dyDescent="0.2">
      <c r="A36" s="118"/>
      <c r="B36" s="582" t="str">
        <f>Working!B242</f>
        <v>N/A; Water not applied to harvested product.</v>
      </c>
      <c r="C36" s="583"/>
      <c r="D36" s="583"/>
      <c r="E36" s="583"/>
      <c r="F36" s="583"/>
      <c r="G36" s="583"/>
      <c r="H36" s="583"/>
      <c r="I36" s="583"/>
      <c r="J36" s="583"/>
      <c r="K36" s="583"/>
      <c r="L36" s="583"/>
      <c r="M36" s="583"/>
      <c r="N36" s="583"/>
      <c r="O36" s="584"/>
      <c r="P36" s="26"/>
    </row>
    <row r="37" spans="1:16" s="37" customFormat="1" ht="30" customHeight="1" x14ac:dyDescent="0.2">
      <c r="A37" s="145" t="s">
        <v>92</v>
      </c>
      <c r="B37" s="380" t="s">
        <v>400</v>
      </c>
      <c r="C37" s="410"/>
      <c r="D37" s="410"/>
      <c r="E37" s="410"/>
      <c r="F37" s="410"/>
      <c r="G37" s="410"/>
      <c r="H37" s="410"/>
      <c r="I37" s="410"/>
      <c r="J37" s="411"/>
      <c r="K37" s="147">
        <v>5</v>
      </c>
      <c r="L37" s="166">
        <f>Working!L243</f>
        <v>5</v>
      </c>
      <c r="M37" s="166">
        <f>Working!M243</f>
        <v>0</v>
      </c>
      <c r="N37" s="166">
        <f>Working!N243</f>
        <v>0</v>
      </c>
      <c r="O37" s="114"/>
      <c r="P37" s="38"/>
    </row>
    <row r="38" spans="1:16" ht="30" customHeight="1" x14ac:dyDescent="0.2">
      <c r="A38" s="118"/>
      <c r="B38" s="582">
        <f>Working!B244</f>
        <v>0</v>
      </c>
      <c r="C38" s="583"/>
      <c r="D38" s="583"/>
      <c r="E38" s="583"/>
      <c r="F38" s="583"/>
      <c r="G38" s="583"/>
      <c r="H38" s="583"/>
      <c r="I38" s="583"/>
      <c r="J38" s="583"/>
      <c r="K38" s="583"/>
      <c r="L38" s="583"/>
      <c r="M38" s="583"/>
      <c r="N38" s="583"/>
      <c r="O38" s="584"/>
      <c r="P38" s="26"/>
    </row>
    <row r="39" spans="1:16" s="49" customFormat="1" ht="15" customHeight="1" x14ac:dyDescent="0.2">
      <c r="A39" s="501" t="s">
        <v>27</v>
      </c>
      <c r="B39" s="501"/>
      <c r="C39" s="501"/>
      <c r="D39" s="501"/>
      <c r="E39" s="501"/>
      <c r="F39" s="501"/>
      <c r="G39" s="501"/>
      <c r="H39" s="501"/>
      <c r="I39" s="501"/>
      <c r="J39" s="501"/>
      <c r="K39" s="128" t="s">
        <v>26</v>
      </c>
      <c r="L39" s="129" t="s">
        <v>9</v>
      </c>
      <c r="M39" s="129" t="s">
        <v>25</v>
      </c>
      <c r="N39" s="129" t="s">
        <v>24</v>
      </c>
      <c r="O39" s="129" t="s">
        <v>23</v>
      </c>
      <c r="P39" s="50"/>
    </row>
    <row r="40" spans="1:16" s="37" customFormat="1" ht="60" customHeight="1" x14ac:dyDescent="0.2">
      <c r="A40" s="159" t="s">
        <v>93</v>
      </c>
      <c r="B40" s="380" t="s">
        <v>401</v>
      </c>
      <c r="C40" s="410"/>
      <c r="D40" s="410"/>
      <c r="E40" s="410"/>
      <c r="F40" s="410"/>
      <c r="G40" s="410"/>
      <c r="H40" s="410"/>
      <c r="I40" s="410"/>
      <c r="J40" s="411"/>
      <c r="K40" s="114">
        <v>10</v>
      </c>
      <c r="L40" s="166">
        <f>Working!L245</f>
        <v>10</v>
      </c>
      <c r="M40" s="166">
        <f>Working!M245</f>
        <v>0</v>
      </c>
      <c r="N40" s="166">
        <f>Working!N245</f>
        <v>0</v>
      </c>
      <c r="O40" s="114"/>
      <c r="P40" s="38"/>
    </row>
    <row r="41" spans="1:16" ht="30" customHeight="1" x14ac:dyDescent="0.2">
      <c r="A41" s="118"/>
      <c r="B41" s="582">
        <f>Working!B246</f>
        <v>0</v>
      </c>
      <c r="C41" s="583"/>
      <c r="D41" s="583"/>
      <c r="E41" s="583"/>
      <c r="F41" s="583"/>
      <c r="G41" s="583"/>
      <c r="H41" s="583"/>
      <c r="I41" s="583"/>
      <c r="J41" s="583"/>
      <c r="K41" s="583"/>
      <c r="L41" s="583"/>
      <c r="M41" s="583"/>
      <c r="N41" s="583"/>
      <c r="O41" s="584"/>
      <c r="P41" s="26"/>
    </row>
    <row r="42" spans="1:16" s="6" customFormat="1" ht="60" customHeight="1" x14ac:dyDescent="0.2">
      <c r="A42" s="145" t="s">
        <v>269</v>
      </c>
      <c r="B42" s="380" t="s">
        <v>402</v>
      </c>
      <c r="C42" s="410"/>
      <c r="D42" s="410"/>
      <c r="E42" s="410"/>
      <c r="F42" s="410"/>
      <c r="G42" s="410"/>
      <c r="H42" s="410"/>
      <c r="I42" s="410"/>
      <c r="J42" s="411"/>
      <c r="K42" s="114">
        <v>5</v>
      </c>
      <c r="L42" s="166">
        <f>Working!L247</f>
        <v>0</v>
      </c>
      <c r="M42" s="166">
        <f>Working!M247</f>
        <v>5</v>
      </c>
      <c r="N42" s="139"/>
      <c r="O42" s="114" t="s">
        <v>265</v>
      </c>
      <c r="P42" s="26"/>
    </row>
    <row r="43" spans="1:16" s="37" customFormat="1" ht="30" customHeight="1" x14ac:dyDescent="0.2">
      <c r="A43" s="118"/>
      <c r="B43" s="582" t="str">
        <f>Working!B248</f>
        <v>No; Loads are not covered from the field to the storage area.</v>
      </c>
      <c r="C43" s="583"/>
      <c r="D43" s="583"/>
      <c r="E43" s="583"/>
      <c r="F43" s="583"/>
      <c r="G43" s="583"/>
      <c r="H43" s="583"/>
      <c r="I43" s="583"/>
      <c r="J43" s="583"/>
      <c r="K43" s="583"/>
      <c r="L43" s="583"/>
      <c r="M43" s="583"/>
      <c r="N43" s="583"/>
      <c r="O43" s="584"/>
      <c r="P43" s="38"/>
    </row>
    <row r="44" spans="1:16" s="40" customFormat="1" ht="30" customHeight="1" x14ac:dyDescent="0.2">
      <c r="A44" s="145" t="s">
        <v>270</v>
      </c>
      <c r="B44" s="380" t="s">
        <v>403</v>
      </c>
      <c r="C44" s="410"/>
      <c r="D44" s="410"/>
      <c r="E44" s="410"/>
      <c r="F44" s="410"/>
      <c r="G44" s="410"/>
      <c r="H44" s="410"/>
      <c r="I44" s="410"/>
      <c r="J44" s="411"/>
      <c r="K44" s="133">
        <v>10</v>
      </c>
      <c r="L44" s="166">
        <f>Working!L249</f>
        <v>0</v>
      </c>
      <c r="M44" s="166">
        <f>Working!M249</f>
        <v>0</v>
      </c>
      <c r="N44" s="166">
        <f>Working!N249</f>
        <v>10</v>
      </c>
      <c r="O44" s="133" t="s">
        <v>30</v>
      </c>
      <c r="P44" s="39"/>
    </row>
    <row r="45" spans="1:16" s="40" customFormat="1" ht="30" customHeight="1" x14ac:dyDescent="0.2">
      <c r="A45" s="118"/>
      <c r="B45" s="582" t="str">
        <f>Working!B250</f>
        <v>N/A; Field packing does not occur at this loaction. Packing materials are not used.</v>
      </c>
      <c r="C45" s="583"/>
      <c r="D45" s="583"/>
      <c r="E45" s="583"/>
      <c r="F45" s="583"/>
      <c r="G45" s="583"/>
      <c r="H45" s="583"/>
      <c r="I45" s="583"/>
      <c r="J45" s="583"/>
      <c r="K45" s="583"/>
      <c r="L45" s="583"/>
      <c r="M45" s="583"/>
      <c r="N45" s="583"/>
      <c r="O45" s="584"/>
      <c r="P45" s="39"/>
    </row>
    <row r="46" spans="1:16" s="6" customFormat="1" ht="30" customHeight="1" x14ac:dyDescent="0.2">
      <c r="A46" s="145" t="s">
        <v>271</v>
      </c>
      <c r="B46" s="380" t="s">
        <v>404</v>
      </c>
      <c r="C46" s="410"/>
      <c r="D46" s="410"/>
      <c r="E46" s="410"/>
      <c r="F46" s="410"/>
      <c r="G46" s="410"/>
      <c r="H46" s="410"/>
      <c r="I46" s="410"/>
      <c r="J46" s="411"/>
      <c r="K46" s="133">
        <v>10</v>
      </c>
      <c r="L46" s="166">
        <f>Working!L253</f>
        <v>0</v>
      </c>
      <c r="M46" s="166">
        <f>Working!M253</f>
        <v>0</v>
      </c>
      <c r="N46" s="166">
        <f>Working!N253</f>
        <v>10</v>
      </c>
      <c r="O46" s="133"/>
      <c r="P46" s="26"/>
    </row>
    <row r="47" spans="1:16" s="37" customFormat="1" ht="30" customHeight="1" x14ac:dyDescent="0.2">
      <c r="A47" s="118"/>
      <c r="B47" s="582" t="str">
        <f>Working!B254</f>
        <v>N/A; Field packing does not occur at this loaction. Packing materials are not used.</v>
      </c>
      <c r="C47" s="583"/>
      <c r="D47" s="583"/>
      <c r="E47" s="583"/>
      <c r="F47" s="583"/>
      <c r="G47" s="583"/>
      <c r="H47" s="583"/>
      <c r="I47" s="583"/>
      <c r="J47" s="583"/>
      <c r="K47" s="583"/>
      <c r="L47" s="583"/>
      <c r="M47" s="583"/>
      <c r="N47" s="583"/>
      <c r="O47" s="584"/>
      <c r="P47" s="38"/>
    </row>
    <row r="48" spans="1:16" s="9" customFormat="1" ht="30" customHeight="1" x14ac:dyDescent="0.2">
      <c r="A48" s="159" t="s">
        <v>272</v>
      </c>
      <c r="B48" s="380" t="s">
        <v>405</v>
      </c>
      <c r="C48" s="410"/>
      <c r="D48" s="410"/>
      <c r="E48" s="410"/>
      <c r="F48" s="410"/>
      <c r="G48" s="410"/>
      <c r="H48" s="410"/>
      <c r="I48" s="410"/>
      <c r="J48" s="411"/>
      <c r="K48" s="133">
        <v>10</v>
      </c>
      <c r="L48" s="166">
        <f>Working!L255</f>
        <v>10</v>
      </c>
      <c r="M48" s="166">
        <f>Working!M255</f>
        <v>0</v>
      </c>
      <c r="N48" s="113"/>
      <c r="O48" s="133" t="s">
        <v>30</v>
      </c>
      <c r="P48" s="26"/>
    </row>
    <row r="49" spans="1:20" s="9" customFormat="1" ht="30" customHeight="1" x14ac:dyDescent="0.2">
      <c r="A49" s="118"/>
      <c r="B49" s="582">
        <f>Working!B256</f>
        <v>0</v>
      </c>
      <c r="C49" s="583"/>
      <c r="D49" s="583"/>
      <c r="E49" s="583"/>
      <c r="F49" s="583"/>
      <c r="G49" s="583"/>
      <c r="H49" s="583"/>
      <c r="I49" s="583"/>
      <c r="J49" s="583"/>
      <c r="K49" s="583"/>
      <c r="L49" s="583"/>
      <c r="M49" s="583"/>
      <c r="N49" s="583"/>
      <c r="O49" s="584"/>
      <c r="P49" s="26"/>
    </row>
    <row r="50" spans="1:20" s="9" customFormat="1" ht="30" customHeight="1" x14ac:dyDescent="0.2">
      <c r="A50" s="663"/>
      <c r="B50" s="339"/>
      <c r="C50" s="339"/>
      <c r="D50" s="339"/>
      <c r="E50" s="339"/>
      <c r="F50" s="339"/>
      <c r="G50" s="339"/>
      <c r="H50" s="339"/>
      <c r="I50" s="339"/>
      <c r="J50" s="339"/>
      <c r="K50" s="339"/>
      <c r="L50" s="339"/>
      <c r="M50" s="339"/>
      <c r="N50" s="339"/>
      <c r="O50" s="340"/>
      <c r="P50" s="26"/>
    </row>
    <row r="51" spans="1:20" s="9" customFormat="1" ht="15" customHeight="1" x14ac:dyDescent="0.2">
      <c r="A51" s="431" t="s">
        <v>375</v>
      </c>
      <c r="B51" s="432"/>
      <c r="C51" s="432"/>
      <c r="D51" s="339"/>
      <c r="E51" s="339"/>
      <c r="F51" s="339"/>
      <c r="G51" s="339"/>
      <c r="H51" s="339"/>
      <c r="I51" s="339"/>
      <c r="J51" s="339"/>
      <c r="K51" s="339"/>
      <c r="L51" s="339"/>
      <c r="M51" s="339"/>
      <c r="N51" s="339"/>
      <c r="O51" s="340"/>
      <c r="P51" s="26"/>
    </row>
    <row r="52" spans="1:20" s="9" customFormat="1" ht="60" customHeight="1" x14ac:dyDescent="0.2">
      <c r="A52" s="591">
        <f>Working!A259</f>
        <v>0</v>
      </c>
      <c r="B52" s="592"/>
      <c r="C52" s="592"/>
      <c r="D52" s="592"/>
      <c r="E52" s="592"/>
      <c r="F52" s="592"/>
      <c r="G52" s="592"/>
      <c r="H52" s="592"/>
      <c r="I52" s="592"/>
      <c r="J52" s="592"/>
      <c r="K52" s="592"/>
      <c r="L52" s="592"/>
      <c r="M52" s="592"/>
      <c r="N52" s="592"/>
      <c r="O52" s="593"/>
      <c r="P52" s="26"/>
    </row>
    <row r="53" spans="1:20" s="9" customFormat="1" ht="60" customHeight="1" x14ac:dyDescent="0.2">
      <c r="A53" s="591">
        <f>Working!A260</f>
        <v>0</v>
      </c>
      <c r="B53" s="592"/>
      <c r="C53" s="592"/>
      <c r="D53" s="592"/>
      <c r="E53" s="592"/>
      <c r="F53" s="592"/>
      <c r="G53" s="592"/>
      <c r="H53" s="592"/>
      <c r="I53" s="592"/>
      <c r="J53" s="592"/>
      <c r="K53" s="592"/>
      <c r="L53" s="592"/>
      <c r="M53" s="592"/>
      <c r="N53" s="592"/>
      <c r="O53" s="593"/>
      <c r="P53" s="26"/>
    </row>
    <row r="54" spans="1:20" s="9" customFormat="1" ht="60" customHeight="1" x14ac:dyDescent="0.2">
      <c r="A54" s="591">
        <f>Working!A261</f>
        <v>0</v>
      </c>
      <c r="B54" s="592"/>
      <c r="C54" s="592"/>
      <c r="D54" s="592"/>
      <c r="E54" s="592"/>
      <c r="F54" s="592"/>
      <c r="G54" s="592"/>
      <c r="H54" s="592"/>
      <c r="I54" s="592"/>
      <c r="J54" s="592"/>
      <c r="K54" s="592"/>
      <c r="L54" s="592"/>
      <c r="M54" s="592"/>
      <c r="N54" s="592"/>
      <c r="O54" s="593"/>
      <c r="P54" s="26"/>
      <c r="Q54" s="3"/>
      <c r="R54" s="10"/>
      <c r="S54" s="10"/>
      <c r="T54" s="10"/>
    </row>
    <row r="55" spans="1:20" s="9" customFormat="1" ht="60" customHeight="1" x14ac:dyDescent="0.2">
      <c r="A55" s="591">
        <f>Working!A262</f>
        <v>0</v>
      </c>
      <c r="B55" s="592"/>
      <c r="C55" s="592"/>
      <c r="D55" s="592"/>
      <c r="E55" s="592"/>
      <c r="F55" s="592"/>
      <c r="G55" s="592"/>
      <c r="H55" s="592"/>
      <c r="I55" s="592"/>
      <c r="J55" s="592"/>
      <c r="K55" s="592"/>
      <c r="L55" s="592"/>
      <c r="M55" s="592"/>
      <c r="N55" s="592"/>
      <c r="O55" s="593"/>
      <c r="P55" s="26"/>
    </row>
    <row r="56" spans="1:20" s="9" customFormat="1" ht="60" customHeight="1" x14ac:dyDescent="0.2">
      <c r="A56" s="591" t="str">
        <f>Working!A263</f>
        <v xml:space="preserve"> </v>
      </c>
      <c r="B56" s="592"/>
      <c r="C56" s="592"/>
      <c r="D56" s="592"/>
      <c r="E56" s="592"/>
      <c r="F56" s="592"/>
      <c r="G56" s="592"/>
      <c r="H56" s="592"/>
      <c r="I56" s="592"/>
      <c r="J56" s="592"/>
      <c r="K56" s="592"/>
      <c r="L56" s="592"/>
      <c r="M56" s="592"/>
      <c r="N56" s="592"/>
      <c r="O56" s="593"/>
      <c r="P56" s="26"/>
      <c r="Q56" s="3"/>
      <c r="R56" s="10"/>
      <c r="S56" s="10"/>
      <c r="T56" s="10"/>
    </row>
    <row r="57" spans="1:20" s="9" customFormat="1" ht="60" customHeight="1" x14ac:dyDescent="0.2">
      <c r="A57" s="591" t="str">
        <f>Working!A264</f>
        <v xml:space="preserve"> </v>
      </c>
      <c r="B57" s="592"/>
      <c r="C57" s="592"/>
      <c r="D57" s="592"/>
      <c r="E57" s="592"/>
      <c r="F57" s="592"/>
      <c r="G57" s="592"/>
      <c r="H57" s="592"/>
      <c r="I57" s="592"/>
      <c r="J57" s="592"/>
      <c r="K57" s="592"/>
      <c r="L57" s="592"/>
      <c r="M57" s="592"/>
      <c r="N57" s="592"/>
      <c r="O57" s="593"/>
      <c r="P57" s="26"/>
    </row>
    <row r="58" spans="1:20" s="25" customFormat="1" ht="60" customHeight="1" x14ac:dyDescent="0.2">
      <c r="A58" s="582" t="str">
        <f>Working!A265</f>
        <v xml:space="preserve"> </v>
      </c>
      <c r="B58" s="594"/>
      <c r="C58" s="594"/>
      <c r="D58" s="594"/>
      <c r="E58" s="594"/>
      <c r="F58" s="594"/>
      <c r="G58" s="594"/>
      <c r="H58" s="594"/>
      <c r="I58" s="594"/>
      <c r="J58" s="594"/>
      <c r="K58" s="594"/>
      <c r="L58" s="594"/>
      <c r="M58" s="594"/>
      <c r="N58" s="594"/>
      <c r="O58" s="595"/>
      <c r="P58" s="26"/>
      <c r="Q58" s="3"/>
      <c r="R58" s="24"/>
      <c r="S58" s="24"/>
      <c r="T58" s="24"/>
    </row>
    <row r="59" spans="1:20" s="9" customFormat="1" ht="27" customHeight="1" x14ac:dyDescent="0.2">
      <c r="A59" s="662"/>
      <c r="B59" s="662"/>
      <c r="C59" s="662"/>
      <c r="D59" s="662"/>
      <c r="E59" s="662"/>
      <c r="F59" s="662"/>
      <c r="G59" s="662"/>
      <c r="H59" s="662"/>
      <c r="I59" s="662"/>
      <c r="J59" s="662"/>
      <c r="K59" s="662"/>
      <c r="L59" s="662"/>
      <c r="M59" s="662"/>
      <c r="N59" s="662"/>
      <c r="O59" s="662"/>
      <c r="P59" s="26"/>
    </row>
    <row r="60" spans="1:20" s="9" customFormat="1" ht="27" customHeight="1" thickBot="1" x14ac:dyDescent="0.3">
      <c r="A60" s="659" t="s">
        <v>318</v>
      </c>
      <c r="B60" s="660"/>
      <c r="C60" s="660"/>
      <c r="D60" s="660"/>
      <c r="E60" s="660"/>
      <c r="F60" s="660"/>
      <c r="G60" s="660"/>
      <c r="H60" s="660"/>
      <c r="I60" s="660"/>
      <c r="J60" s="211">
        <f>L4+L6+L8+L10+L12+L16+L18+L20+L23+L25+L27+L29+L31+L33+L35+L37+L40+L42+L44+L46+L48</f>
        <v>135</v>
      </c>
      <c r="K60" s="589"/>
      <c r="L60" s="589"/>
      <c r="M60" s="589"/>
      <c r="N60" s="589"/>
      <c r="O60" s="589"/>
      <c r="P60" s="26"/>
    </row>
    <row r="61" spans="1:20" s="9" customFormat="1" ht="27" customHeight="1" thickBot="1" x14ac:dyDescent="0.3">
      <c r="A61" s="625" t="s">
        <v>298</v>
      </c>
      <c r="B61" s="625"/>
      <c r="C61" s="625"/>
      <c r="D61" s="199" t="s">
        <v>295</v>
      </c>
      <c r="E61" s="200">
        <v>185</v>
      </c>
      <c r="F61" s="98"/>
      <c r="G61" s="587" t="s">
        <v>299</v>
      </c>
      <c r="H61" s="587"/>
      <c r="I61" s="588"/>
      <c r="J61" s="588"/>
      <c r="K61" s="588"/>
      <c r="L61" s="588"/>
      <c r="M61" s="588"/>
      <c r="N61" s="588"/>
      <c r="O61" s="588"/>
      <c r="P61" s="26"/>
    </row>
    <row r="62" spans="1:20" s="9" customFormat="1" ht="36" customHeight="1" thickBot="1" x14ac:dyDescent="0.3">
      <c r="A62" s="585" t="s">
        <v>296</v>
      </c>
      <c r="B62" s="585"/>
      <c r="C62" s="585"/>
      <c r="D62" s="199" t="s">
        <v>295</v>
      </c>
      <c r="E62" s="201">
        <f>N6+N8+N10+N12+N18+N20+N23+N25+N27+N29+N31+N35+N37+N40+N44+N46</f>
        <v>45</v>
      </c>
      <c r="F62" s="98"/>
      <c r="G62" s="587" t="s">
        <v>303</v>
      </c>
      <c r="H62" s="587"/>
      <c r="I62" s="587"/>
      <c r="J62" s="587"/>
      <c r="K62" s="587"/>
      <c r="L62" s="587"/>
      <c r="M62" s="587"/>
      <c r="N62" s="587"/>
      <c r="O62" s="587"/>
      <c r="P62" s="26"/>
    </row>
    <row r="63" spans="1:20" s="9" customFormat="1" ht="27" customHeight="1" thickBot="1" x14ac:dyDescent="0.3">
      <c r="A63" s="585" t="s">
        <v>300</v>
      </c>
      <c r="B63" s="585"/>
      <c r="C63" s="585"/>
      <c r="D63" s="199" t="s">
        <v>295</v>
      </c>
      <c r="E63" s="202">
        <f>E61-E62</f>
        <v>140</v>
      </c>
      <c r="F63" s="98"/>
      <c r="G63" s="587" t="s">
        <v>304</v>
      </c>
      <c r="H63" s="587"/>
      <c r="I63" s="587"/>
      <c r="J63" s="587"/>
      <c r="K63" s="587"/>
      <c r="L63" s="587"/>
      <c r="M63" s="587"/>
      <c r="N63" s="587"/>
      <c r="O63" s="587"/>
      <c r="P63" s="26"/>
    </row>
    <row r="64" spans="1:20" s="9" customFormat="1" ht="15" customHeight="1" x14ac:dyDescent="0.25">
      <c r="A64" s="586" t="s">
        <v>301</v>
      </c>
      <c r="B64" s="586"/>
      <c r="C64" s="586"/>
      <c r="D64" s="589"/>
      <c r="E64" s="589"/>
      <c r="F64" s="589"/>
      <c r="G64" s="627" t="s">
        <v>305</v>
      </c>
      <c r="H64" s="627"/>
      <c r="I64" s="627"/>
      <c r="J64" s="627"/>
      <c r="K64" s="627"/>
      <c r="L64" s="627"/>
      <c r="M64" s="627"/>
      <c r="N64" s="627"/>
      <c r="O64" s="627"/>
      <c r="P64" s="26"/>
    </row>
    <row r="65" spans="1:16" s="9" customFormat="1" ht="18" customHeight="1" thickBot="1" x14ac:dyDescent="0.3">
      <c r="A65" s="585" t="s">
        <v>302</v>
      </c>
      <c r="B65" s="585"/>
      <c r="C65" s="585"/>
      <c r="D65" s="199" t="s">
        <v>295</v>
      </c>
      <c r="E65" s="200">
        <f>E63*0.8</f>
        <v>112</v>
      </c>
      <c r="F65" s="98"/>
      <c r="G65" s="587"/>
      <c r="H65" s="587"/>
      <c r="I65" s="587"/>
      <c r="J65" s="587"/>
      <c r="K65" s="587"/>
      <c r="L65" s="587"/>
      <c r="M65" s="587"/>
      <c r="N65" s="587"/>
      <c r="O65" s="587"/>
      <c r="P65" s="26"/>
    </row>
    <row r="66" spans="1:16" s="9" customFormat="1" x14ac:dyDescent="0.2">
      <c r="A66" s="589"/>
      <c r="B66" s="589"/>
      <c r="C66" s="589"/>
      <c r="D66" s="589"/>
      <c r="E66" s="589"/>
      <c r="F66" s="589"/>
      <c r="G66" s="589"/>
      <c r="H66" s="589"/>
      <c r="I66" s="589"/>
      <c r="J66" s="589"/>
      <c r="K66" s="589"/>
      <c r="L66" s="589"/>
      <c r="M66" s="589"/>
      <c r="N66" s="589"/>
      <c r="O66" s="589"/>
      <c r="P66" s="26"/>
    </row>
    <row r="67" spans="1:16" s="9" customFormat="1" ht="15.75" x14ac:dyDescent="0.25">
      <c r="A67" s="589"/>
      <c r="B67" s="589"/>
      <c r="C67" s="603"/>
      <c r="D67" s="203" t="str">
        <f>IF(J60&gt;=E65, "✓", "")</f>
        <v>✓</v>
      </c>
      <c r="E67" s="199" t="s">
        <v>257</v>
      </c>
      <c r="F67" s="604"/>
      <c r="G67" s="605"/>
      <c r="H67" s="203" t="str">
        <f>IF(AND(J60&lt;E65, OR(L48=10,M48=10)), "✓", "")</f>
        <v/>
      </c>
      <c r="I67" s="585" t="s">
        <v>256</v>
      </c>
      <c r="J67" s="585"/>
      <c r="K67" s="625" t="s">
        <v>306</v>
      </c>
      <c r="L67" s="625"/>
      <c r="M67" s="625"/>
      <c r="N67" s="625"/>
      <c r="O67" s="625"/>
      <c r="P67" s="26"/>
    </row>
    <row r="68" spans="1:16" s="9" customFormat="1" x14ac:dyDescent="0.2">
      <c r="A68" s="624"/>
      <c r="B68" s="624"/>
      <c r="C68" s="624"/>
      <c r="D68" s="624"/>
      <c r="E68" s="624"/>
      <c r="F68" s="624"/>
      <c r="G68" s="624"/>
      <c r="H68" s="624"/>
      <c r="I68" s="624"/>
      <c r="J68" s="624"/>
      <c r="K68" s="624"/>
      <c r="L68" s="624"/>
      <c r="M68" s="624"/>
      <c r="N68" s="624"/>
      <c r="O68" s="624"/>
      <c r="P68" s="26"/>
    </row>
    <row r="69" spans="1:16" s="9" customFormat="1" x14ac:dyDescent="0.2">
      <c r="A69" s="648" t="s">
        <v>309</v>
      </c>
      <c r="B69" s="649"/>
      <c r="C69" s="649"/>
      <c r="D69" s="649"/>
      <c r="E69" s="649"/>
      <c r="F69" s="649"/>
      <c r="G69" s="649"/>
      <c r="H69" s="649"/>
      <c r="I69" s="649"/>
      <c r="J69" s="649"/>
      <c r="K69" s="649"/>
      <c r="L69" s="649"/>
      <c r="M69" s="649"/>
      <c r="N69" s="649"/>
      <c r="O69" s="650"/>
      <c r="P69" s="26"/>
    </row>
    <row r="70" spans="1:16" s="9" customFormat="1" x14ac:dyDescent="0.2">
      <c r="A70" s="636" t="s">
        <v>310</v>
      </c>
      <c r="B70" s="637"/>
      <c r="C70" s="637"/>
      <c r="D70" s="637"/>
      <c r="E70" s="637"/>
      <c r="F70" s="637"/>
      <c r="G70" s="637"/>
      <c r="H70" s="637"/>
      <c r="I70" s="637"/>
      <c r="J70" s="637"/>
      <c r="K70" s="637"/>
      <c r="L70" s="637"/>
      <c r="M70" s="637"/>
      <c r="N70" s="637"/>
      <c r="O70" s="638"/>
      <c r="P70" s="26"/>
    </row>
    <row r="71" spans="1:16" x14ac:dyDescent="0.2">
      <c r="A71" s="636" t="s">
        <v>311</v>
      </c>
      <c r="B71" s="637"/>
      <c r="C71" s="637"/>
      <c r="D71" s="637"/>
      <c r="E71" s="637"/>
      <c r="F71" s="637"/>
      <c r="G71" s="637"/>
      <c r="H71" s="637"/>
      <c r="I71" s="637"/>
      <c r="J71" s="637"/>
      <c r="K71" s="637"/>
      <c r="L71" s="637"/>
      <c r="M71" s="637"/>
      <c r="N71" s="637"/>
      <c r="O71" s="638"/>
      <c r="P71" s="26"/>
    </row>
    <row r="72" spans="1:16" x14ac:dyDescent="0.2">
      <c r="A72" s="639" t="s">
        <v>322</v>
      </c>
      <c r="B72" s="640"/>
      <c r="C72" s="640"/>
      <c r="D72" s="640"/>
      <c r="E72" s="640"/>
      <c r="F72" s="640"/>
      <c r="G72" s="640"/>
      <c r="H72" s="640"/>
      <c r="I72" s="640"/>
      <c r="J72" s="640"/>
      <c r="K72" s="640"/>
      <c r="L72" s="640"/>
      <c r="M72" s="640"/>
      <c r="N72" s="640"/>
      <c r="O72" s="641"/>
      <c r="P72" s="26"/>
    </row>
    <row r="73" spans="1:16" x14ac:dyDescent="0.2">
      <c r="A73" s="212"/>
      <c r="B73" s="142"/>
      <c r="C73" s="142"/>
      <c r="D73" s="142"/>
      <c r="E73" s="142"/>
      <c r="F73" s="142"/>
      <c r="G73" s="142"/>
      <c r="H73" s="142"/>
      <c r="I73" s="142"/>
      <c r="J73" s="142"/>
      <c r="K73" s="142"/>
      <c r="L73" s="142"/>
      <c r="M73" s="142"/>
      <c r="N73" s="142"/>
      <c r="O73" s="142"/>
      <c r="P73" s="26"/>
    </row>
    <row r="74" spans="1:16" x14ac:dyDescent="0.2">
      <c r="A74" s="212"/>
      <c r="B74" s="142"/>
      <c r="C74" s="142"/>
      <c r="D74" s="142"/>
      <c r="E74" s="142"/>
      <c r="F74" s="142"/>
      <c r="G74" s="142"/>
      <c r="H74" s="142"/>
      <c r="I74" s="142"/>
      <c r="J74" s="142"/>
      <c r="K74" s="142"/>
      <c r="L74" s="142"/>
      <c r="M74" s="142"/>
      <c r="N74" s="142"/>
      <c r="O74" s="142"/>
    </row>
    <row r="75" spans="1:16" x14ac:dyDescent="0.2">
      <c r="A75" s="212"/>
      <c r="B75" s="142"/>
      <c r="C75" s="142"/>
      <c r="D75" s="142"/>
      <c r="E75" s="142"/>
      <c r="F75" s="142"/>
      <c r="G75" s="142"/>
      <c r="H75" s="142"/>
      <c r="I75" s="142"/>
      <c r="J75" s="142"/>
      <c r="K75" s="142"/>
      <c r="L75" s="142"/>
      <c r="M75" s="142"/>
      <c r="N75" s="142"/>
      <c r="O75" s="142"/>
    </row>
  </sheetData>
  <sheetProtection algorithmName="SHA-512" hashValue="Q4ObCTl+0WlqnYmXI7kjmXOlj093zWifNydxAM7ewAi+vN4ESul0C8dgvMVUe3yEUbsAEWsj520uIAdlnFz7sw==" saltValue="t+TRbhAETo9b/R5iGLapbw==" spinCount="100000" sheet="1" objects="1" scenarios="1"/>
  <mergeCells count="82">
    <mergeCell ref="A51:O51"/>
    <mergeCell ref="A52:O52"/>
    <mergeCell ref="A53:O53"/>
    <mergeCell ref="B18:J18"/>
    <mergeCell ref="B20:J20"/>
    <mergeCell ref="B23:J23"/>
    <mergeCell ref="B32:O32"/>
    <mergeCell ref="B27:J27"/>
    <mergeCell ref="B28:O28"/>
    <mergeCell ref="B30:O30"/>
    <mergeCell ref="B19:O19"/>
    <mergeCell ref="B21:O21"/>
    <mergeCell ref="B24:O24"/>
    <mergeCell ref="B26:O26"/>
    <mergeCell ref="B29:J29"/>
    <mergeCell ref="B49:O49"/>
    <mergeCell ref="A59:O59"/>
    <mergeCell ref="B44:J44"/>
    <mergeCell ref="B33:J33"/>
    <mergeCell ref="B42:J42"/>
    <mergeCell ref="B37:J37"/>
    <mergeCell ref="B34:O34"/>
    <mergeCell ref="B36:O36"/>
    <mergeCell ref="B41:O41"/>
    <mergeCell ref="B38:O38"/>
    <mergeCell ref="B43:O43"/>
    <mergeCell ref="B45:O45"/>
    <mergeCell ref="B47:O47"/>
    <mergeCell ref="B40:J40"/>
    <mergeCell ref="A50:O50"/>
    <mergeCell ref="B48:J48"/>
    <mergeCell ref="B46:J46"/>
    <mergeCell ref="A1:O1"/>
    <mergeCell ref="A2:O2"/>
    <mergeCell ref="B8:J8"/>
    <mergeCell ref="B10:J10"/>
    <mergeCell ref="B12:J12"/>
    <mergeCell ref="A3:J3"/>
    <mergeCell ref="B6:J6"/>
    <mergeCell ref="B9:O9"/>
    <mergeCell ref="B11:O11"/>
    <mergeCell ref="B7:O7"/>
    <mergeCell ref="B4:J4"/>
    <mergeCell ref="B5:O5"/>
    <mergeCell ref="B25:J25"/>
    <mergeCell ref="A22:J22"/>
    <mergeCell ref="B17:O17"/>
    <mergeCell ref="A15:J15"/>
    <mergeCell ref="A14:O14"/>
    <mergeCell ref="B16:J16"/>
    <mergeCell ref="B13:O13"/>
    <mergeCell ref="B31:J31"/>
    <mergeCell ref="B35:J35"/>
    <mergeCell ref="A39:J39"/>
    <mergeCell ref="A70:O70"/>
    <mergeCell ref="A56:O56"/>
    <mergeCell ref="A57:O57"/>
    <mergeCell ref="A58:O58"/>
    <mergeCell ref="A54:O54"/>
    <mergeCell ref="A55:O55"/>
    <mergeCell ref="A60:I60"/>
    <mergeCell ref="K60:O60"/>
    <mergeCell ref="A61:C61"/>
    <mergeCell ref="G61:O61"/>
    <mergeCell ref="A63:C63"/>
    <mergeCell ref="G63:O63"/>
    <mergeCell ref="A62:C62"/>
    <mergeCell ref="G62:O62"/>
    <mergeCell ref="A71:O71"/>
    <mergeCell ref="A72:O72"/>
    <mergeCell ref="A64:C64"/>
    <mergeCell ref="D64:F64"/>
    <mergeCell ref="G64:O64"/>
    <mergeCell ref="A65:C65"/>
    <mergeCell ref="G65:O65"/>
    <mergeCell ref="A66:O66"/>
    <mergeCell ref="A67:C67"/>
    <mergeCell ref="F67:G67"/>
    <mergeCell ref="I67:J67"/>
    <mergeCell ref="K67:O67"/>
    <mergeCell ref="A68:O68"/>
    <mergeCell ref="A69:O69"/>
  </mergeCells>
  <phoneticPr fontId="11" type="noConversion"/>
  <dataValidations disablePrompts="1" count="1">
    <dataValidation type="list" allowBlank="1" showInputMessage="1" showErrorMessage="1" sqref="H67 D67">
      <formula1>"✓, ----"</formula1>
    </dataValidation>
  </dataValidations>
  <pageMargins left="0.7" right="0.7" top="0.75" bottom="0.75" header="0.3" footer="0.3"/>
  <pageSetup scale="93" firstPageNumber="11" fitToHeight="0" orientation="portrait" r:id="rId1"/>
  <headerFooter>
    <oddFooter>&amp;L&amp;"Times New Roman,Regular"&amp;11For Official Government Use Only
USDA, AMS, SCP, Specialty Crop Inspection Division &amp;R&amp;"Times New Roman,Regular"&amp;11September 17, 2019
     Version 2.1</oddFooter>
  </headerFooter>
  <rowBreaks count="3" manualBreakCount="3">
    <brk id="21" max="16383" man="1"/>
    <brk id="38" max="14" man="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43"/>
    <pageSetUpPr fitToPage="1"/>
  </sheetPr>
  <dimension ref="A1:Q108"/>
  <sheetViews>
    <sheetView showZeros="0" view="pageLayout" topLeftCell="A96" zoomScaleNormal="90" workbookViewId="0">
      <selection activeCell="A93" sqref="A93:XFD93"/>
    </sheetView>
  </sheetViews>
  <sheetFormatPr defaultColWidth="9.28515625" defaultRowHeight="12.75" x14ac:dyDescent="0.2"/>
  <cols>
    <col min="1" max="15" width="6.5703125" style="55" customWidth="1"/>
    <col min="16" max="16384" width="9.28515625" style="55"/>
  </cols>
  <sheetData>
    <row r="1" spans="1:15" ht="30" customHeight="1" x14ac:dyDescent="0.3">
      <c r="A1" s="664" t="s">
        <v>1</v>
      </c>
      <c r="B1" s="665"/>
      <c r="C1" s="665"/>
      <c r="D1" s="665"/>
      <c r="E1" s="665"/>
      <c r="F1" s="665"/>
      <c r="G1" s="665"/>
      <c r="H1" s="665"/>
      <c r="I1" s="665"/>
      <c r="J1" s="665"/>
      <c r="K1" s="665"/>
      <c r="L1" s="665"/>
      <c r="M1" s="665"/>
      <c r="N1" s="665"/>
      <c r="O1" s="665"/>
    </row>
    <row r="2" spans="1:15" ht="30" customHeight="1" x14ac:dyDescent="0.2">
      <c r="A2" s="666" t="s">
        <v>94</v>
      </c>
      <c r="B2" s="666"/>
      <c r="C2" s="666"/>
      <c r="D2" s="666"/>
      <c r="E2" s="666"/>
      <c r="F2" s="666"/>
      <c r="G2" s="666"/>
      <c r="H2" s="666"/>
      <c r="I2" s="666"/>
      <c r="J2" s="666"/>
      <c r="K2" s="666"/>
      <c r="L2" s="666"/>
      <c r="M2" s="666"/>
      <c r="N2" s="666"/>
      <c r="O2" s="666"/>
    </row>
    <row r="3" spans="1:15" s="56" customFormat="1" ht="14.25" x14ac:dyDescent="0.2">
      <c r="A3" s="667" t="s">
        <v>27</v>
      </c>
      <c r="B3" s="667"/>
      <c r="C3" s="667"/>
      <c r="D3" s="667"/>
      <c r="E3" s="667"/>
      <c r="F3" s="667"/>
      <c r="G3" s="667"/>
      <c r="H3" s="667"/>
      <c r="I3" s="667"/>
      <c r="J3" s="667"/>
      <c r="K3" s="213" t="s">
        <v>26</v>
      </c>
      <c r="L3" s="214" t="s">
        <v>9</v>
      </c>
      <c r="M3" s="214" t="s">
        <v>25</v>
      </c>
      <c r="N3" s="214" t="s">
        <v>24</v>
      </c>
      <c r="O3" s="214" t="s">
        <v>23</v>
      </c>
    </row>
    <row r="4" spans="1:15" ht="45" customHeight="1" x14ac:dyDescent="0.2">
      <c r="A4" s="215" t="s">
        <v>95</v>
      </c>
      <c r="B4" s="668" t="s">
        <v>406</v>
      </c>
      <c r="C4" s="669"/>
      <c r="D4" s="669"/>
      <c r="E4" s="669"/>
      <c r="F4" s="669"/>
      <c r="G4" s="669"/>
      <c r="H4" s="669"/>
      <c r="I4" s="669"/>
      <c r="J4" s="669"/>
      <c r="K4" s="216">
        <v>5</v>
      </c>
      <c r="L4" s="216">
        <f>Working!L271</f>
        <v>0</v>
      </c>
      <c r="M4" s="216">
        <f>Working!M271</f>
        <v>0</v>
      </c>
      <c r="N4" s="216">
        <f>Working!N271</f>
        <v>0</v>
      </c>
      <c r="O4" s="216"/>
    </row>
    <row r="5" spans="1:15" ht="30" customHeight="1" x14ac:dyDescent="0.2">
      <c r="A5" s="217"/>
      <c r="B5" s="670">
        <f>Working!B272</f>
        <v>0</v>
      </c>
      <c r="C5" s="671"/>
      <c r="D5" s="671"/>
      <c r="E5" s="671"/>
      <c r="F5" s="671"/>
      <c r="G5" s="671"/>
      <c r="H5" s="671"/>
      <c r="I5" s="671"/>
      <c r="J5" s="671"/>
      <c r="K5" s="671"/>
      <c r="L5" s="671"/>
      <c r="M5" s="671"/>
      <c r="N5" s="671"/>
      <c r="O5" s="671"/>
    </row>
    <row r="6" spans="1:15" ht="30" customHeight="1" x14ac:dyDescent="0.2">
      <c r="A6" s="215" t="s">
        <v>96</v>
      </c>
      <c r="B6" s="668" t="s">
        <v>407</v>
      </c>
      <c r="C6" s="669"/>
      <c r="D6" s="669"/>
      <c r="E6" s="669"/>
      <c r="F6" s="669"/>
      <c r="G6" s="669"/>
      <c r="H6" s="669"/>
      <c r="I6" s="669"/>
      <c r="J6" s="669"/>
      <c r="K6" s="216">
        <v>5</v>
      </c>
      <c r="L6" s="216">
        <f>Working!L273</f>
        <v>0</v>
      </c>
      <c r="M6" s="216">
        <f>Working!M273</f>
        <v>0</v>
      </c>
      <c r="N6" s="218"/>
      <c r="O6" s="216"/>
    </row>
    <row r="7" spans="1:15" ht="30" customHeight="1" x14ac:dyDescent="0.2">
      <c r="A7" s="217"/>
      <c r="B7" s="670">
        <f>Working!B274</f>
        <v>0</v>
      </c>
      <c r="C7" s="671"/>
      <c r="D7" s="671"/>
      <c r="E7" s="671"/>
      <c r="F7" s="671"/>
      <c r="G7" s="671"/>
      <c r="H7" s="671"/>
      <c r="I7" s="671"/>
      <c r="J7" s="671"/>
      <c r="K7" s="671"/>
      <c r="L7" s="671"/>
      <c r="M7" s="671"/>
      <c r="N7" s="671"/>
      <c r="O7" s="671"/>
    </row>
    <row r="8" spans="1:15" ht="30" customHeight="1" x14ac:dyDescent="0.2">
      <c r="A8" s="666" t="s">
        <v>97</v>
      </c>
      <c r="B8" s="666"/>
      <c r="C8" s="666"/>
      <c r="D8" s="666"/>
      <c r="E8" s="666"/>
      <c r="F8" s="666"/>
      <c r="G8" s="666"/>
      <c r="H8" s="666"/>
      <c r="I8" s="666"/>
      <c r="J8" s="666"/>
      <c r="K8" s="666"/>
      <c r="L8" s="666"/>
      <c r="M8" s="666"/>
      <c r="N8" s="666"/>
      <c r="O8" s="666"/>
    </row>
    <row r="9" spans="1:15" s="56" customFormat="1" ht="14.25" x14ac:dyDescent="0.2">
      <c r="A9" s="667" t="s">
        <v>27</v>
      </c>
      <c r="B9" s="667"/>
      <c r="C9" s="667"/>
      <c r="D9" s="667"/>
      <c r="E9" s="667"/>
      <c r="F9" s="667"/>
      <c r="G9" s="667"/>
      <c r="H9" s="667"/>
      <c r="I9" s="667"/>
      <c r="J9" s="667"/>
      <c r="K9" s="213" t="s">
        <v>26</v>
      </c>
      <c r="L9" s="214" t="s">
        <v>9</v>
      </c>
      <c r="M9" s="214" t="s">
        <v>25</v>
      </c>
      <c r="N9" s="214" t="s">
        <v>24</v>
      </c>
      <c r="O9" s="214" t="s">
        <v>23</v>
      </c>
    </row>
    <row r="10" spans="1:15" s="56" customFormat="1" ht="33" customHeight="1" x14ac:dyDescent="0.2">
      <c r="A10" s="215" t="s">
        <v>98</v>
      </c>
      <c r="B10" s="668" t="s">
        <v>595</v>
      </c>
      <c r="C10" s="669"/>
      <c r="D10" s="669"/>
      <c r="E10" s="669"/>
      <c r="F10" s="669"/>
      <c r="G10" s="669"/>
      <c r="H10" s="669"/>
      <c r="I10" s="669"/>
      <c r="J10" s="669"/>
      <c r="K10" s="216">
        <v>15</v>
      </c>
      <c r="L10" s="216">
        <f>Working!L277</f>
        <v>0</v>
      </c>
      <c r="M10" s="216">
        <f>Working!M277</f>
        <v>0</v>
      </c>
      <c r="N10" s="216">
        <f>Working!N277</f>
        <v>0</v>
      </c>
      <c r="O10" s="216" t="s">
        <v>264</v>
      </c>
    </row>
    <row r="11" spans="1:15" s="56" customFormat="1" ht="30" customHeight="1" x14ac:dyDescent="0.2">
      <c r="A11" s="217"/>
      <c r="B11" s="670">
        <f>Working!B278</f>
        <v>0</v>
      </c>
      <c r="C11" s="671"/>
      <c r="D11" s="671"/>
      <c r="E11" s="671"/>
      <c r="F11" s="671"/>
      <c r="G11" s="671"/>
      <c r="H11" s="671"/>
      <c r="I11" s="671"/>
      <c r="J11" s="671"/>
      <c r="K11" s="671"/>
      <c r="L11" s="671"/>
      <c r="M11" s="671"/>
      <c r="N11" s="671"/>
      <c r="O11" s="671"/>
    </row>
    <row r="12" spans="1:15" s="56" customFormat="1" ht="45" customHeight="1" x14ac:dyDescent="0.2">
      <c r="A12" s="215" t="s">
        <v>99</v>
      </c>
      <c r="B12" s="668" t="s">
        <v>608</v>
      </c>
      <c r="C12" s="669"/>
      <c r="D12" s="669"/>
      <c r="E12" s="669"/>
      <c r="F12" s="669"/>
      <c r="G12" s="669"/>
      <c r="H12" s="669"/>
      <c r="I12" s="669"/>
      <c r="J12" s="669"/>
      <c r="K12" s="216">
        <v>10</v>
      </c>
      <c r="L12" s="216">
        <f>Working!L279</f>
        <v>0</v>
      </c>
      <c r="M12" s="216">
        <f>Working!M279</f>
        <v>0</v>
      </c>
      <c r="N12" s="216">
        <f>Working!N279</f>
        <v>0</v>
      </c>
      <c r="O12" s="216" t="s">
        <v>30</v>
      </c>
    </row>
    <row r="13" spans="1:15" s="56" customFormat="1" ht="30" customHeight="1" x14ac:dyDescent="0.2">
      <c r="A13" s="217"/>
      <c r="B13" s="670">
        <f>Working!B280</f>
        <v>0</v>
      </c>
      <c r="C13" s="671"/>
      <c r="D13" s="671"/>
      <c r="E13" s="671"/>
      <c r="F13" s="671"/>
      <c r="G13" s="671"/>
      <c r="H13" s="671"/>
      <c r="I13" s="671"/>
      <c r="J13" s="671"/>
      <c r="K13" s="671"/>
      <c r="L13" s="671"/>
      <c r="M13" s="671"/>
      <c r="N13" s="671"/>
      <c r="O13" s="671"/>
    </row>
    <row r="14" spans="1:15" s="56" customFormat="1" ht="30" customHeight="1" x14ac:dyDescent="0.2">
      <c r="A14" s="215" t="s">
        <v>100</v>
      </c>
      <c r="B14" s="668" t="s">
        <v>409</v>
      </c>
      <c r="C14" s="669"/>
      <c r="D14" s="669"/>
      <c r="E14" s="669"/>
      <c r="F14" s="669"/>
      <c r="G14" s="669"/>
      <c r="H14" s="669"/>
      <c r="I14" s="669"/>
      <c r="J14" s="669"/>
      <c r="K14" s="216">
        <v>10</v>
      </c>
      <c r="L14" s="216">
        <f>Working!L281</f>
        <v>0</v>
      </c>
      <c r="M14" s="216">
        <f>Working!M281</f>
        <v>0</v>
      </c>
      <c r="N14" s="216">
        <f>Working!N281</f>
        <v>0</v>
      </c>
      <c r="O14" s="216" t="s">
        <v>30</v>
      </c>
    </row>
    <row r="15" spans="1:15" s="56" customFormat="1" ht="30" customHeight="1" x14ac:dyDescent="0.2">
      <c r="A15" s="217"/>
      <c r="B15" s="670">
        <f>Working!B282</f>
        <v>0</v>
      </c>
      <c r="C15" s="671"/>
      <c r="D15" s="671"/>
      <c r="E15" s="671"/>
      <c r="F15" s="671"/>
      <c r="G15" s="671"/>
      <c r="H15" s="671"/>
      <c r="I15" s="671"/>
      <c r="J15" s="671"/>
      <c r="K15" s="671"/>
      <c r="L15" s="671"/>
      <c r="M15" s="671"/>
      <c r="N15" s="671"/>
      <c r="O15" s="671"/>
    </row>
    <row r="16" spans="1:15" s="56" customFormat="1" ht="45" customHeight="1" x14ac:dyDescent="0.2">
      <c r="A16" s="215" t="s">
        <v>101</v>
      </c>
      <c r="B16" s="668" t="s">
        <v>410</v>
      </c>
      <c r="C16" s="669"/>
      <c r="D16" s="669"/>
      <c r="E16" s="669"/>
      <c r="F16" s="669"/>
      <c r="G16" s="669"/>
      <c r="H16" s="669"/>
      <c r="I16" s="669"/>
      <c r="J16" s="669"/>
      <c r="K16" s="216">
        <v>10</v>
      </c>
      <c r="L16" s="216">
        <f>Working!L283</f>
        <v>0</v>
      </c>
      <c r="M16" s="216">
        <f>Working!M283</f>
        <v>0</v>
      </c>
      <c r="N16" s="216">
        <f>Working!N283</f>
        <v>0</v>
      </c>
      <c r="O16" s="216" t="s">
        <v>30</v>
      </c>
    </row>
    <row r="17" spans="1:15" s="56" customFormat="1" ht="30" customHeight="1" x14ac:dyDescent="0.2">
      <c r="A17" s="217"/>
      <c r="B17" s="670">
        <f>Working!B284</f>
        <v>0</v>
      </c>
      <c r="C17" s="671"/>
      <c r="D17" s="671"/>
      <c r="E17" s="671"/>
      <c r="F17" s="671"/>
      <c r="G17" s="671"/>
      <c r="H17" s="671"/>
      <c r="I17" s="671"/>
      <c r="J17" s="671"/>
      <c r="K17" s="671"/>
      <c r="L17" s="671"/>
      <c r="M17" s="671"/>
      <c r="N17" s="671"/>
      <c r="O17" s="671"/>
    </row>
    <row r="18" spans="1:15" s="56" customFormat="1" ht="45" customHeight="1" x14ac:dyDescent="0.2">
      <c r="A18" s="215" t="s">
        <v>102</v>
      </c>
      <c r="B18" s="668" t="s">
        <v>411</v>
      </c>
      <c r="C18" s="669"/>
      <c r="D18" s="669"/>
      <c r="E18" s="669"/>
      <c r="F18" s="669"/>
      <c r="G18" s="669"/>
      <c r="H18" s="669"/>
      <c r="I18" s="669"/>
      <c r="J18" s="669"/>
      <c r="K18" s="216">
        <v>10</v>
      </c>
      <c r="L18" s="216">
        <f>Working!L285</f>
        <v>0</v>
      </c>
      <c r="M18" s="216">
        <f>Working!M285</f>
        <v>0</v>
      </c>
      <c r="N18" s="216">
        <f>Working!N285</f>
        <v>0</v>
      </c>
      <c r="O18" s="216" t="s">
        <v>30</v>
      </c>
    </row>
    <row r="19" spans="1:15" s="56" customFormat="1" ht="30" customHeight="1" x14ac:dyDescent="0.2">
      <c r="A19" s="217"/>
      <c r="B19" s="670">
        <f>Working!B286</f>
        <v>0</v>
      </c>
      <c r="C19" s="671"/>
      <c r="D19" s="671"/>
      <c r="E19" s="671"/>
      <c r="F19" s="671"/>
      <c r="G19" s="671"/>
      <c r="H19" s="671"/>
      <c r="I19" s="671"/>
      <c r="J19" s="671"/>
      <c r="K19" s="671"/>
      <c r="L19" s="671"/>
      <c r="M19" s="671"/>
      <c r="N19" s="671"/>
      <c r="O19" s="671"/>
    </row>
    <row r="20" spans="1:15" s="56" customFormat="1" ht="15" customHeight="1" x14ac:dyDescent="0.2">
      <c r="A20" s="667" t="s">
        <v>27</v>
      </c>
      <c r="B20" s="667"/>
      <c r="C20" s="667"/>
      <c r="D20" s="667"/>
      <c r="E20" s="667"/>
      <c r="F20" s="667"/>
      <c r="G20" s="667"/>
      <c r="H20" s="667"/>
      <c r="I20" s="667"/>
      <c r="J20" s="667"/>
      <c r="K20" s="213" t="s">
        <v>26</v>
      </c>
      <c r="L20" s="214" t="s">
        <v>9</v>
      </c>
      <c r="M20" s="214" t="s">
        <v>25</v>
      </c>
      <c r="N20" s="214" t="s">
        <v>24</v>
      </c>
      <c r="O20" s="214" t="s">
        <v>23</v>
      </c>
    </row>
    <row r="21" spans="1:15" s="56" customFormat="1" ht="45" customHeight="1" x14ac:dyDescent="0.2">
      <c r="A21" s="215" t="s">
        <v>103</v>
      </c>
      <c r="B21" s="668" t="s">
        <v>412</v>
      </c>
      <c r="C21" s="669"/>
      <c r="D21" s="669"/>
      <c r="E21" s="669"/>
      <c r="F21" s="669"/>
      <c r="G21" s="669"/>
      <c r="H21" s="669"/>
      <c r="I21" s="669"/>
      <c r="J21" s="669"/>
      <c r="K21" s="216">
        <v>15</v>
      </c>
      <c r="L21" s="216">
        <f>Working!L287</f>
        <v>0</v>
      </c>
      <c r="M21" s="216">
        <f>Working!M287</f>
        <v>0</v>
      </c>
      <c r="N21" s="216">
        <f>Working!N287</f>
        <v>0</v>
      </c>
      <c r="O21" s="216" t="s">
        <v>30</v>
      </c>
    </row>
    <row r="22" spans="1:15" s="56" customFormat="1" ht="30" customHeight="1" x14ac:dyDescent="0.2">
      <c r="A22" s="217"/>
      <c r="B22" s="670">
        <f>Working!B288</f>
        <v>0</v>
      </c>
      <c r="C22" s="671"/>
      <c r="D22" s="671"/>
      <c r="E22" s="671"/>
      <c r="F22" s="671"/>
      <c r="G22" s="671"/>
      <c r="H22" s="671"/>
      <c r="I22" s="671"/>
      <c r="J22" s="671"/>
      <c r="K22" s="671"/>
      <c r="L22" s="671"/>
      <c r="M22" s="671"/>
      <c r="N22" s="671"/>
      <c r="O22" s="671"/>
    </row>
    <row r="23" spans="1:15" s="56" customFormat="1" ht="30" customHeight="1" x14ac:dyDescent="0.2">
      <c r="A23" s="215" t="s">
        <v>104</v>
      </c>
      <c r="B23" s="668" t="s">
        <v>413</v>
      </c>
      <c r="C23" s="669"/>
      <c r="D23" s="669"/>
      <c r="E23" s="669"/>
      <c r="F23" s="669"/>
      <c r="G23" s="669"/>
      <c r="H23" s="669"/>
      <c r="I23" s="669"/>
      <c r="J23" s="669"/>
      <c r="K23" s="216">
        <v>10</v>
      </c>
      <c r="L23" s="216">
        <f>Working!L289</f>
        <v>0</v>
      </c>
      <c r="M23" s="216">
        <f>Working!M289</f>
        <v>0</v>
      </c>
      <c r="N23" s="218"/>
      <c r="O23" s="216"/>
    </row>
    <row r="24" spans="1:15" s="56" customFormat="1" ht="30" customHeight="1" x14ac:dyDescent="0.2">
      <c r="A24" s="217"/>
      <c r="B24" s="670">
        <f>Working!B290</f>
        <v>0</v>
      </c>
      <c r="C24" s="671"/>
      <c r="D24" s="671"/>
      <c r="E24" s="671"/>
      <c r="F24" s="671"/>
      <c r="G24" s="671"/>
      <c r="H24" s="671"/>
      <c r="I24" s="671"/>
      <c r="J24" s="671"/>
      <c r="K24" s="671"/>
      <c r="L24" s="671"/>
      <c r="M24" s="671"/>
      <c r="N24" s="671"/>
      <c r="O24" s="671"/>
    </row>
    <row r="25" spans="1:15" s="56" customFormat="1" ht="32.25" customHeight="1" x14ac:dyDescent="0.2">
      <c r="A25" s="215" t="s">
        <v>105</v>
      </c>
      <c r="B25" s="668" t="s">
        <v>596</v>
      </c>
      <c r="C25" s="668"/>
      <c r="D25" s="668"/>
      <c r="E25" s="668"/>
      <c r="F25" s="668"/>
      <c r="G25" s="668"/>
      <c r="H25" s="668"/>
      <c r="I25" s="668"/>
      <c r="J25" s="668"/>
      <c r="K25" s="216">
        <v>15</v>
      </c>
      <c r="L25" s="216">
        <f>Working!L291</f>
        <v>0</v>
      </c>
      <c r="M25" s="216">
        <f>Working!M291</f>
        <v>0</v>
      </c>
      <c r="N25" s="216">
        <f>Working!N291</f>
        <v>0</v>
      </c>
      <c r="O25" s="216" t="s">
        <v>264</v>
      </c>
    </row>
    <row r="26" spans="1:15" s="56" customFormat="1" ht="30" customHeight="1" x14ac:dyDescent="0.2">
      <c r="A26" s="217"/>
      <c r="B26" s="670">
        <f>Working!B292</f>
        <v>0</v>
      </c>
      <c r="C26" s="671"/>
      <c r="D26" s="671"/>
      <c r="E26" s="671"/>
      <c r="F26" s="671"/>
      <c r="G26" s="671"/>
      <c r="H26" s="671"/>
      <c r="I26" s="671"/>
      <c r="J26" s="671"/>
      <c r="K26" s="671"/>
      <c r="L26" s="671"/>
      <c r="M26" s="671"/>
      <c r="N26" s="671"/>
      <c r="O26" s="671"/>
    </row>
    <row r="27" spans="1:15" s="56" customFormat="1" ht="30" customHeight="1" x14ac:dyDescent="0.2">
      <c r="A27" s="215" t="s">
        <v>106</v>
      </c>
      <c r="B27" s="668" t="s">
        <v>414</v>
      </c>
      <c r="C27" s="669"/>
      <c r="D27" s="669"/>
      <c r="E27" s="669"/>
      <c r="F27" s="669"/>
      <c r="G27" s="669"/>
      <c r="H27" s="669"/>
      <c r="I27" s="669"/>
      <c r="J27" s="669"/>
      <c r="K27" s="216">
        <v>10</v>
      </c>
      <c r="L27" s="216">
        <f>Working!L293</f>
        <v>0</v>
      </c>
      <c r="M27" s="216">
        <f>Working!M293</f>
        <v>0</v>
      </c>
      <c r="N27" s="216">
        <f>Working!N293</f>
        <v>0</v>
      </c>
      <c r="O27" s="216" t="s">
        <v>264</v>
      </c>
    </row>
    <row r="28" spans="1:15" ht="30" customHeight="1" x14ac:dyDescent="0.2">
      <c r="A28" s="217"/>
      <c r="B28" s="670">
        <f>Working!B294</f>
        <v>0</v>
      </c>
      <c r="C28" s="671"/>
      <c r="D28" s="671"/>
      <c r="E28" s="671"/>
      <c r="F28" s="671"/>
      <c r="G28" s="671"/>
      <c r="H28" s="671"/>
      <c r="I28" s="671"/>
      <c r="J28" s="671"/>
      <c r="K28" s="671"/>
      <c r="L28" s="671"/>
      <c r="M28" s="671"/>
      <c r="N28" s="671"/>
      <c r="O28" s="671"/>
    </row>
    <row r="29" spans="1:15" ht="5.0999999999999996" customHeight="1" x14ac:dyDescent="0.2">
      <c r="A29" s="219"/>
      <c r="B29" s="220"/>
      <c r="C29" s="221"/>
      <c r="D29" s="221"/>
      <c r="E29" s="221"/>
      <c r="F29" s="221"/>
      <c r="G29" s="221"/>
      <c r="H29" s="221"/>
      <c r="I29" s="221"/>
      <c r="J29" s="221"/>
      <c r="K29" s="221"/>
      <c r="L29" s="221"/>
      <c r="M29" s="221"/>
      <c r="N29" s="221"/>
      <c r="O29" s="221"/>
    </row>
    <row r="30" spans="1:15" s="56" customFormat="1" ht="30" customHeight="1" x14ac:dyDescent="0.2">
      <c r="A30" s="666" t="s">
        <v>290</v>
      </c>
      <c r="B30" s="666"/>
      <c r="C30" s="666"/>
      <c r="D30" s="666"/>
      <c r="E30" s="666"/>
      <c r="F30" s="666"/>
      <c r="G30" s="666"/>
      <c r="H30" s="666"/>
      <c r="I30" s="666"/>
      <c r="J30" s="666"/>
      <c r="K30" s="666"/>
      <c r="L30" s="666"/>
      <c r="M30" s="666"/>
      <c r="N30" s="666"/>
      <c r="O30" s="666"/>
    </row>
    <row r="31" spans="1:15" s="56" customFormat="1" ht="15" customHeight="1" x14ac:dyDescent="0.2">
      <c r="A31" s="667" t="s">
        <v>27</v>
      </c>
      <c r="B31" s="667"/>
      <c r="C31" s="667"/>
      <c r="D31" s="667"/>
      <c r="E31" s="667"/>
      <c r="F31" s="667"/>
      <c r="G31" s="667"/>
      <c r="H31" s="667"/>
      <c r="I31" s="667"/>
      <c r="J31" s="667"/>
      <c r="K31" s="213" t="s">
        <v>26</v>
      </c>
      <c r="L31" s="214" t="s">
        <v>9</v>
      </c>
      <c r="M31" s="214" t="s">
        <v>25</v>
      </c>
      <c r="N31" s="214" t="s">
        <v>24</v>
      </c>
      <c r="O31" s="214" t="s">
        <v>23</v>
      </c>
    </row>
    <row r="32" spans="1:15" s="56" customFormat="1" ht="30" customHeight="1" x14ac:dyDescent="0.2">
      <c r="A32" s="215" t="s">
        <v>107</v>
      </c>
      <c r="B32" s="668" t="s">
        <v>415</v>
      </c>
      <c r="C32" s="669"/>
      <c r="D32" s="669"/>
      <c r="E32" s="669"/>
      <c r="F32" s="669"/>
      <c r="G32" s="669"/>
      <c r="H32" s="669"/>
      <c r="I32" s="669"/>
      <c r="J32" s="669"/>
      <c r="K32" s="216">
        <v>10</v>
      </c>
      <c r="L32" s="216">
        <f>Working!L298</f>
        <v>0</v>
      </c>
      <c r="M32" s="216">
        <f>Working!M298</f>
        <v>0</v>
      </c>
      <c r="N32" s="218"/>
      <c r="O32" s="216"/>
    </row>
    <row r="33" spans="1:15" s="56" customFormat="1" ht="30" customHeight="1" x14ac:dyDescent="0.2">
      <c r="A33" s="217"/>
      <c r="B33" s="670">
        <f>Working!B299</f>
        <v>0</v>
      </c>
      <c r="C33" s="671"/>
      <c r="D33" s="671"/>
      <c r="E33" s="671"/>
      <c r="F33" s="671"/>
      <c r="G33" s="671"/>
      <c r="H33" s="671"/>
      <c r="I33" s="671"/>
      <c r="J33" s="671"/>
      <c r="K33" s="671"/>
      <c r="L33" s="671"/>
      <c r="M33" s="671"/>
      <c r="N33" s="671"/>
      <c r="O33" s="671"/>
    </row>
    <row r="34" spans="1:15" s="56" customFormat="1" ht="45" customHeight="1" x14ac:dyDescent="0.2">
      <c r="A34" s="215" t="s">
        <v>108</v>
      </c>
      <c r="B34" s="668" t="s">
        <v>416</v>
      </c>
      <c r="C34" s="669"/>
      <c r="D34" s="669"/>
      <c r="E34" s="669"/>
      <c r="F34" s="669"/>
      <c r="G34" s="669"/>
      <c r="H34" s="669"/>
      <c r="I34" s="669"/>
      <c r="J34" s="669"/>
      <c r="K34" s="216">
        <v>5</v>
      </c>
      <c r="L34" s="216">
        <f>Working!L300</f>
        <v>0</v>
      </c>
      <c r="M34" s="216">
        <f>Working!M300</f>
        <v>0</v>
      </c>
      <c r="N34" s="216">
        <f>Working!N300</f>
        <v>0</v>
      </c>
      <c r="O34" s="216" t="s">
        <v>265</v>
      </c>
    </row>
    <row r="35" spans="1:15" s="56" customFormat="1" ht="30" customHeight="1" x14ac:dyDescent="0.2">
      <c r="A35" s="217"/>
      <c r="B35" s="670">
        <f>Working!B301</f>
        <v>0</v>
      </c>
      <c r="C35" s="671"/>
      <c r="D35" s="671"/>
      <c r="E35" s="671"/>
      <c r="F35" s="671"/>
      <c r="G35" s="671"/>
      <c r="H35" s="671"/>
      <c r="I35" s="671"/>
      <c r="J35" s="671"/>
      <c r="K35" s="671"/>
      <c r="L35" s="671"/>
      <c r="M35" s="671"/>
      <c r="N35" s="671"/>
      <c r="O35" s="671"/>
    </row>
    <row r="36" spans="1:15" s="56" customFormat="1" ht="45" customHeight="1" x14ac:dyDescent="0.2">
      <c r="A36" s="215" t="s">
        <v>109</v>
      </c>
      <c r="B36" s="668" t="s">
        <v>417</v>
      </c>
      <c r="C36" s="669"/>
      <c r="D36" s="669"/>
      <c r="E36" s="669"/>
      <c r="F36" s="669"/>
      <c r="G36" s="669"/>
      <c r="H36" s="669"/>
      <c r="I36" s="669"/>
      <c r="J36" s="669"/>
      <c r="K36" s="216">
        <v>5</v>
      </c>
      <c r="L36" s="216">
        <f>Working!L302</f>
        <v>0</v>
      </c>
      <c r="M36" s="216">
        <f>Working!M302</f>
        <v>0</v>
      </c>
      <c r="N36" s="216">
        <f>Working!N302</f>
        <v>0</v>
      </c>
      <c r="O36" s="216" t="s">
        <v>265</v>
      </c>
    </row>
    <row r="37" spans="1:15" ht="30" customHeight="1" x14ac:dyDescent="0.2">
      <c r="A37" s="217"/>
      <c r="B37" s="670">
        <f>Working!B303</f>
        <v>0</v>
      </c>
      <c r="C37" s="671"/>
      <c r="D37" s="671"/>
      <c r="E37" s="671"/>
      <c r="F37" s="671"/>
      <c r="G37" s="671"/>
      <c r="H37" s="671"/>
      <c r="I37" s="671"/>
      <c r="J37" s="671"/>
      <c r="K37" s="671"/>
      <c r="L37" s="671"/>
      <c r="M37" s="671"/>
      <c r="N37" s="671"/>
      <c r="O37" s="671"/>
    </row>
    <row r="38" spans="1:15" s="56" customFormat="1" ht="30" customHeight="1" x14ac:dyDescent="0.2">
      <c r="A38" s="672" t="s">
        <v>111</v>
      </c>
      <c r="B38" s="672"/>
      <c r="C38" s="672"/>
      <c r="D38" s="672"/>
      <c r="E38" s="672"/>
      <c r="F38" s="672"/>
      <c r="G38" s="672"/>
      <c r="H38" s="672"/>
      <c r="I38" s="672"/>
      <c r="J38" s="672"/>
      <c r="K38" s="672"/>
      <c r="L38" s="672"/>
      <c r="M38" s="672"/>
      <c r="N38" s="672"/>
      <c r="O38" s="672"/>
    </row>
    <row r="39" spans="1:15" s="56" customFormat="1" ht="15" customHeight="1" x14ac:dyDescent="0.2">
      <c r="A39" s="667" t="s">
        <v>27</v>
      </c>
      <c r="B39" s="667"/>
      <c r="C39" s="667"/>
      <c r="D39" s="667"/>
      <c r="E39" s="667"/>
      <c r="F39" s="667"/>
      <c r="G39" s="667"/>
      <c r="H39" s="667"/>
      <c r="I39" s="667"/>
      <c r="J39" s="667"/>
      <c r="K39" s="213" t="s">
        <v>26</v>
      </c>
      <c r="L39" s="214" t="s">
        <v>9</v>
      </c>
      <c r="M39" s="214" t="s">
        <v>25</v>
      </c>
      <c r="N39" s="214" t="s">
        <v>24</v>
      </c>
      <c r="O39" s="214" t="s">
        <v>23</v>
      </c>
    </row>
    <row r="40" spans="1:15" s="56" customFormat="1" ht="30" customHeight="1" x14ac:dyDescent="0.2">
      <c r="A40" s="215" t="s">
        <v>110</v>
      </c>
      <c r="B40" s="668" t="s">
        <v>418</v>
      </c>
      <c r="C40" s="669"/>
      <c r="D40" s="669"/>
      <c r="E40" s="669"/>
      <c r="F40" s="669"/>
      <c r="G40" s="669"/>
      <c r="H40" s="669"/>
      <c r="I40" s="669"/>
      <c r="J40" s="669"/>
      <c r="K40" s="216">
        <v>10</v>
      </c>
      <c r="L40" s="216">
        <f>Working!L306</f>
        <v>0</v>
      </c>
      <c r="M40" s="216">
        <f>Working!M306</f>
        <v>0</v>
      </c>
      <c r="N40" s="216">
        <f>Working!N306</f>
        <v>0</v>
      </c>
      <c r="O40" s="216" t="s">
        <v>264</v>
      </c>
    </row>
    <row r="41" spans="1:15" s="56" customFormat="1" ht="30" customHeight="1" x14ac:dyDescent="0.2">
      <c r="A41" s="217"/>
      <c r="B41" s="670">
        <f>Working!B307</f>
        <v>0</v>
      </c>
      <c r="C41" s="671"/>
      <c r="D41" s="671"/>
      <c r="E41" s="671"/>
      <c r="F41" s="671"/>
      <c r="G41" s="671"/>
      <c r="H41" s="671"/>
      <c r="I41" s="671"/>
      <c r="J41" s="671"/>
      <c r="K41" s="671"/>
      <c r="L41" s="671"/>
      <c r="M41" s="671"/>
      <c r="N41" s="671"/>
      <c r="O41" s="671"/>
    </row>
    <row r="42" spans="1:15" s="56" customFormat="1" ht="15" customHeight="1" x14ac:dyDescent="0.2">
      <c r="A42" s="667" t="s">
        <v>27</v>
      </c>
      <c r="B42" s="667"/>
      <c r="C42" s="667"/>
      <c r="D42" s="667"/>
      <c r="E42" s="667"/>
      <c r="F42" s="667"/>
      <c r="G42" s="667"/>
      <c r="H42" s="667"/>
      <c r="I42" s="667"/>
      <c r="J42" s="667"/>
      <c r="K42" s="213" t="s">
        <v>26</v>
      </c>
      <c r="L42" s="214" t="s">
        <v>9</v>
      </c>
      <c r="M42" s="214" t="s">
        <v>25</v>
      </c>
      <c r="N42" s="214" t="s">
        <v>24</v>
      </c>
      <c r="O42" s="214" t="s">
        <v>23</v>
      </c>
    </row>
    <row r="43" spans="1:15" s="56" customFormat="1" ht="30" customHeight="1" x14ac:dyDescent="0.2">
      <c r="A43" s="215" t="s">
        <v>112</v>
      </c>
      <c r="B43" s="668" t="s">
        <v>419</v>
      </c>
      <c r="C43" s="669"/>
      <c r="D43" s="669"/>
      <c r="E43" s="669"/>
      <c r="F43" s="669"/>
      <c r="G43" s="669"/>
      <c r="H43" s="669"/>
      <c r="I43" s="669"/>
      <c r="J43" s="669"/>
      <c r="K43" s="216">
        <v>10</v>
      </c>
      <c r="L43" s="216">
        <f>Working!L308</f>
        <v>0</v>
      </c>
      <c r="M43" s="216">
        <f>Working!M308</f>
        <v>0</v>
      </c>
      <c r="N43" s="216">
        <f>Working!N308</f>
        <v>0</v>
      </c>
      <c r="O43" s="216"/>
    </row>
    <row r="44" spans="1:15" s="56" customFormat="1" ht="30" customHeight="1" x14ac:dyDescent="0.2">
      <c r="A44" s="217"/>
      <c r="B44" s="670">
        <f>Working!B309</f>
        <v>0</v>
      </c>
      <c r="C44" s="671"/>
      <c r="D44" s="671"/>
      <c r="E44" s="671"/>
      <c r="F44" s="671"/>
      <c r="G44" s="671"/>
      <c r="H44" s="671"/>
      <c r="I44" s="671"/>
      <c r="J44" s="671"/>
      <c r="K44" s="671"/>
      <c r="L44" s="671"/>
      <c r="M44" s="671"/>
      <c r="N44" s="671"/>
      <c r="O44" s="671"/>
    </row>
    <row r="45" spans="1:15" s="56" customFormat="1" ht="30" customHeight="1" x14ac:dyDescent="0.2">
      <c r="A45" s="215" t="s">
        <v>113</v>
      </c>
      <c r="B45" s="668" t="s">
        <v>420</v>
      </c>
      <c r="C45" s="669"/>
      <c r="D45" s="669"/>
      <c r="E45" s="669"/>
      <c r="F45" s="669"/>
      <c r="G45" s="669"/>
      <c r="H45" s="669"/>
      <c r="I45" s="669"/>
      <c r="J45" s="669"/>
      <c r="K45" s="216">
        <v>5</v>
      </c>
      <c r="L45" s="216">
        <f>Working!L310</f>
        <v>0</v>
      </c>
      <c r="M45" s="216">
        <f>Working!M310</f>
        <v>0</v>
      </c>
      <c r="N45" s="218"/>
      <c r="O45" s="216"/>
    </row>
    <row r="46" spans="1:15" s="56" customFormat="1" ht="30" customHeight="1" x14ac:dyDescent="0.2">
      <c r="A46" s="217"/>
      <c r="B46" s="670">
        <f>Working!B311</f>
        <v>0</v>
      </c>
      <c r="C46" s="671"/>
      <c r="D46" s="671"/>
      <c r="E46" s="671"/>
      <c r="F46" s="671"/>
      <c r="G46" s="671"/>
      <c r="H46" s="671"/>
      <c r="I46" s="671"/>
      <c r="J46" s="671"/>
      <c r="K46" s="671"/>
      <c r="L46" s="671"/>
      <c r="M46" s="671"/>
      <c r="N46" s="671"/>
      <c r="O46" s="671"/>
    </row>
    <row r="47" spans="1:15" s="56" customFormat="1" ht="15" customHeight="1" x14ac:dyDescent="0.2">
      <c r="A47" s="215" t="s">
        <v>114</v>
      </c>
      <c r="B47" s="675" t="s">
        <v>421</v>
      </c>
      <c r="C47" s="676"/>
      <c r="D47" s="676"/>
      <c r="E47" s="676"/>
      <c r="F47" s="676"/>
      <c r="G47" s="676"/>
      <c r="H47" s="676"/>
      <c r="I47" s="676"/>
      <c r="J47" s="676"/>
      <c r="K47" s="216">
        <v>5</v>
      </c>
      <c r="L47" s="216">
        <f>Working!L312</f>
        <v>0</v>
      </c>
      <c r="M47" s="216">
        <f>Working!M312</f>
        <v>0</v>
      </c>
      <c r="N47" s="218"/>
      <c r="O47" s="216"/>
    </row>
    <row r="48" spans="1:15" s="56" customFormat="1" ht="30" customHeight="1" x14ac:dyDescent="0.25">
      <c r="A48" s="217"/>
      <c r="B48" s="677">
        <f>Working!B313</f>
        <v>0</v>
      </c>
      <c r="C48" s="678"/>
      <c r="D48" s="678"/>
      <c r="E48" s="678"/>
      <c r="F48" s="678"/>
      <c r="G48" s="678"/>
      <c r="H48" s="678"/>
      <c r="I48" s="678"/>
      <c r="J48" s="678"/>
      <c r="K48" s="678"/>
      <c r="L48" s="678"/>
      <c r="M48" s="678"/>
      <c r="N48" s="678"/>
      <c r="O48" s="678"/>
    </row>
    <row r="49" spans="1:15" s="56" customFormat="1" ht="45" customHeight="1" x14ac:dyDescent="0.2">
      <c r="A49" s="215" t="s">
        <v>115</v>
      </c>
      <c r="B49" s="668" t="s">
        <v>422</v>
      </c>
      <c r="C49" s="669"/>
      <c r="D49" s="669"/>
      <c r="E49" s="669"/>
      <c r="F49" s="669"/>
      <c r="G49" s="669"/>
      <c r="H49" s="669"/>
      <c r="I49" s="669"/>
      <c r="J49" s="669"/>
      <c r="K49" s="216">
        <v>5</v>
      </c>
      <c r="L49" s="216">
        <f>Working!L314</f>
        <v>0</v>
      </c>
      <c r="M49" s="216">
        <f>Working!M314</f>
        <v>0</v>
      </c>
      <c r="N49" s="216">
        <f>Working!N314</f>
        <v>0</v>
      </c>
      <c r="O49" s="216"/>
    </row>
    <row r="50" spans="1:15" s="56" customFormat="1" ht="30" customHeight="1" x14ac:dyDescent="0.2">
      <c r="A50" s="217"/>
      <c r="B50" s="670">
        <f>Working!B315</f>
        <v>0</v>
      </c>
      <c r="C50" s="671"/>
      <c r="D50" s="671"/>
      <c r="E50" s="671"/>
      <c r="F50" s="671"/>
      <c r="G50" s="671"/>
      <c r="H50" s="671"/>
      <c r="I50" s="671"/>
      <c r="J50" s="671"/>
      <c r="K50" s="671"/>
      <c r="L50" s="671"/>
      <c r="M50" s="671"/>
      <c r="N50" s="671"/>
      <c r="O50" s="671"/>
    </row>
    <row r="51" spans="1:15" s="56" customFormat="1" ht="15" customHeight="1" x14ac:dyDescent="0.25">
      <c r="A51" s="215" t="s">
        <v>116</v>
      </c>
      <c r="B51" s="673" t="s">
        <v>124</v>
      </c>
      <c r="C51" s="674"/>
      <c r="D51" s="674"/>
      <c r="E51" s="674"/>
      <c r="F51" s="674"/>
      <c r="G51" s="674"/>
      <c r="H51" s="674"/>
      <c r="I51" s="674"/>
      <c r="J51" s="674"/>
      <c r="K51" s="216">
        <v>5</v>
      </c>
      <c r="L51" s="216">
        <f>Working!L316</f>
        <v>0</v>
      </c>
      <c r="M51" s="216">
        <f>Working!M316</f>
        <v>0</v>
      </c>
      <c r="N51" s="218"/>
      <c r="O51" s="216"/>
    </row>
    <row r="52" spans="1:15" s="56" customFormat="1" ht="30" customHeight="1" x14ac:dyDescent="0.2">
      <c r="A52" s="217"/>
      <c r="B52" s="670">
        <f>Working!B317</f>
        <v>0</v>
      </c>
      <c r="C52" s="670"/>
      <c r="D52" s="670"/>
      <c r="E52" s="670"/>
      <c r="F52" s="670"/>
      <c r="G52" s="670"/>
      <c r="H52" s="670"/>
      <c r="I52" s="670"/>
      <c r="J52" s="670"/>
      <c r="K52" s="670"/>
      <c r="L52" s="670"/>
      <c r="M52" s="670"/>
      <c r="N52" s="670"/>
      <c r="O52" s="670"/>
    </row>
    <row r="53" spans="1:15" s="56" customFormat="1" ht="30" customHeight="1" x14ac:dyDescent="0.2">
      <c r="A53" s="215" t="s">
        <v>117</v>
      </c>
      <c r="B53" s="668" t="s">
        <v>423</v>
      </c>
      <c r="C53" s="669"/>
      <c r="D53" s="669"/>
      <c r="E53" s="669"/>
      <c r="F53" s="669"/>
      <c r="G53" s="669"/>
      <c r="H53" s="669"/>
      <c r="I53" s="669"/>
      <c r="J53" s="669"/>
      <c r="K53" s="216">
        <v>5</v>
      </c>
      <c r="L53" s="216">
        <f>Working!L318</f>
        <v>0</v>
      </c>
      <c r="M53" s="216">
        <f>Working!M318</f>
        <v>0</v>
      </c>
      <c r="N53" s="218"/>
      <c r="O53" s="216"/>
    </row>
    <row r="54" spans="1:15" s="56" customFormat="1" ht="30" customHeight="1" x14ac:dyDescent="0.2">
      <c r="A54" s="217"/>
      <c r="B54" s="670">
        <f>Working!B319</f>
        <v>0</v>
      </c>
      <c r="C54" s="670"/>
      <c r="D54" s="670"/>
      <c r="E54" s="670"/>
      <c r="F54" s="670"/>
      <c r="G54" s="670"/>
      <c r="H54" s="670"/>
      <c r="I54" s="670"/>
      <c r="J54" s="670"/>
      <c r="K54" s="670"/>
      <c r="L54" s="670"/>
      <c r="M54" s="670"/>
      <c r="N54" s="670"/>
      <c r="O54" s="670"/>
    </row>
    <row r="55" spans="1:15" s="56" customFormat="1" ht="15" customHeight="1" x14ac:dyDescent="0.2">
      <c r="A55" s="215" t="s">
        <v>118</v>
      </c>
      <c r="B55" s="675" t="s">
        <v>125</v>
      </c>
      <c r="C55" s="676"/>
      <c r="D55" s="676"/>
      <c r="E55" s="676"/>
      <c r="F55" s="676"/>
      <c r="G55" s="676"/>
      <c r="H55" s="676"/>
      <c r="I55" s="676"/>
      <c r="J55" s="676"/>
      <c r="K55" s="216">
        <v>5</v>
      </c>
      <c r="L55" s="216">
        <f>Working!L320</f>
        <v>0</v>
      </c>
      <c r="M55" s="216">
        <f>Working!M320</f>
        <v>0</v>
      </c>
      <c r="N55" s="216">
        <f>Working!N320</f>
        <v>0</v>
      </c>
      <c r="O55" s="216"/>
    </row>
    <row r="56" spans="1:15" s="56" customFormat="1" ht="30" customHeight="1" x14ac:dyDescent="0.2">
      <c r="A56" s="217"/>
      <c r="B56" s="670">
        <f>Working!B321</f>
        <v>0</v>
      </c>
      <c r="C56" s="670"/>
      <c r="D56" s="670"/>
      <c r="E56" s="670"/>
      <c r="F56" s="670"/>
      <c r="G56" s="670"/>
      <c r="H56" s="670"/>
      <c r="I56" s="670"/>
      <c r="J56" s="670"/>
      <c r="K56" s="670"/>
      <c r="L56" s="670"/>
      <c r="M56" s="670"/>
      <c r="N56" s="670"/>
      <c r="O56" s="670"/>
    </row>
    <row r="57" spans="1:15" s="56" customFormat="1" ht="30" customHeight="1" x14ac:dyDescent="0.2">
      <c r="A57" s="215" t="s">
        <v>119</v>
      </c>
      <c r="B57" s="668" t="s">
        <v>424</v>
      </c>
      <c r="C57" s="669"/>
      <c r="D57" s="669"/>
      <c r="E57" s="669"/>
      <c r="F57" s="669"/>
      <c r="G57" s="669"/>
      <c r="H57" s="669"/>
      <c r="I57" s="669"/>
      <c r="J57" s="669"/>
      <c r="K57" s="216">
        <v>5</v>
      </c>
      <c r="L57" s="216">
        <f>Working!L322</f>
        <v>0</v>
      </c>
      <c r="M57" s="216">
        <f>Working!M322</f>
        <v>0</v>
      </c>
      <c r="N57" s="218"/>
      <c r="O57" s="216"/>
    </row>
    <row r="58" spans="1:15" s="56" customFormat="1" ht="30" customHeight="1" x14ac:dyDescent="0.2">
      <c r="A58" s="217"/>
      <c r="B58" s="670">
        <f>Working!B323</f>
        <v>0</v>
      </c>
      <c r="C58" s="670"/>
      <c r="D58" s="670"/>
      <c r="E58" s="670"/>
      <c r="F58" s="670"/>
      <c r="G58" s="670"/>
      <c r="H58" s="670"/>
      <c r="I58" s="670"/>
      <c r="J58" s="670"/>
      <c r="K58" s="670"/>
      <c r="L58" s="670"/>
      <c r="M58" s="670"/>
      <c r="N58" s="670"/>
      <c r="O58" s="670"/>
    </row>
    <row r="59" spans="1:15" s="56" customFormat="1" ht="30" customHeight="1" x14ac:dyDescent="0.2">
      <c r="A59" s="215" t="s">
        <v>120</v>
      </c>
      <c r="B59" s="668" t="s">
        <v>425</v>
      </c>
      <c r="C59" s="669"/>
      <c r="D59" s="669"/>
      <c r="E59" s="669"/>
      <c r="F59" s="669"/>
      <c r="G59" s="669"/>
      <c r="H59" s="669"/>
      <c r="I59" s="669"/>
      <c r="J59" s="669"/>
      <c r="K59" s="216">
        <v>10</v>
      </c>
      <c r="L59" s="216">
        <f>Working!L324</f>
        <v>0</v>
      </c>
      <c r="M59" s="216">
        <f>Working!M324</f>
        <v>0</v>
      </c>
      <c r="N59" s="216">
        <f>Working!N324</f>
        <v>0</v>
      </c>
      <c r="O59" s="216"/>
    </row>
    <row r="60" spans="1:15" s="56" customFormat="1" ht="30" customHeight="1" x14ac:dyDescent="0.2">
      <c r="A60" s="217"/>
      <c r="B60" s="670">
        <f>Working!B325</f>
        <v>0</v>
      </c>
      <c r="C60" s="670"/>
      <c r="D60" s="670"/>
      <c r="E60" s="670"/>
      <c r="F60" s="670"/>
      <c r="G60" s="670"/>
      <c r="H60" s="670"/>
      <c r="I60" s="670"/>
      <c r="J60" s="670"/>
      <c r="K60" s="670"/>
      <c r="L60" s="670"/>
      <c r="M60" s="670"/>
      <c r="N60" s="670"/>
      <c r="O60" s="670"/>
    </row>
    <row r="61" spans="1:15" s="56" customFormat="1" ht="45" customHeight="1" x14ac:dyDescent="0.2">
      <c r="A61" s="215" t="s">
        <v>121</v>
      </c>
      <c r="B61" s="668" t="s">
        <v>426</v>
      </c>
      <c r="C61" s="669"/>
      <c r="D61" s="669"/>
      <c r="E61" s="669"/>
      <c r="F61" s="669"/>
      <c r="G61" s="669"/>
      <c r="H61" s="669"/>
      <c r="I61" s="669"/>
      <c r="J61" s="669"/>
      <c r="K61" s="216">
        <v>10</v>
      </c>
      <c r="L61" s="216">
        <f>Working!L326</f>
        <v>0</v>
      </c>
      <c r="M61" s="216">
        <f>Working!M326</f>
        <v>0</v>
      </c>
      <c r="N61" s="218"/>
      <c r="O61" s="216"/>
    </row>
    <row r="62" spans="1:15" s="56" customFormat="1" ht="30" customHeight="1" x14ac:dyDescent="0.2">
      <c r="A62" s="217"/>
      <c r="B62" s="670">
        <f>Working!B327</f>
        <v>0</v>
      </c>
      <c r="C62" s="670"/>
      <c r="D62" s="670"/>
      <c r="E62" s="670"/>
      <c r="F62" s="670"/>
      <c r="G62" s="670"/>
      <c r="H62" s="670"/>
      <c r="I62" s="670"/>
      <c r="J62" s="670"/>
      <c r="K62" s="670"/>
      <c r="L62" s="670"/>
      <c r="M62" s="670"/>
      <c r="N62" s="670"/>
      <c r="O62" s="670"/>
    </row>
    <row r="63" spans="1:15" s="56" customFormat="1" ht="45" customHeight="1" x14ac:dyDescent="0.2">
      <c r="A63" s="215" t="s">
        <v>122</v>
      </c>
      <c r="B63" s="668" t="s">
        <v>427</v>
      </c>
      <c r="C63" s="669"/>
      <c r="D63" s="669"/>
      <c r="E63" s="669"/>
      <c r="F63" s="669"/>
      <c r="G63" s="669"/>
      <c r="H63" s="669"/>
      <c r="I63" s="669"/>
      <c r="J63" s="669"/>
      <c r="K63" s="216">
        <v>15</v>
      </c>
      <c r="L63" s="216">
        <f>Working!L330</f>
        <v>0</v>
      </c>
      <c r="M63" s="216">
        <f>Working!M330</f>
        <v>0</v>
      </c>
      <c r="N63" s="218"/>
      <c r="O63" s="216" t="s">
        <v>265</v>
      </c>
    </row>
    <row r="64" spans="1:15" s="56" customFormat="1" ht="30" customHeight="1" x14ac:dyDescent="0.2">
      <c r="A64" s="217"/>
      <c r="B64" s="670">
        <f>Working!B331</f>
        <v>0</v>
      </c>
      <c r="C64" s="670"/>
      <c r="D64" s="670"/>
      <c r="E64" s="670"/>
      <c r="F64" s="670"/>
      <c r="G64" s="670"/>
      <c r="H64" s="670"/>
      <c r="I64" s="670"/>
      <c r="J64" s="670"/>
      <c r="K64" s="670"/>
      <c r="L64" s="670"/>
      <c r="M64" s="670"/>
      <c r="N64" s="670"/>
      <c r="O64" s="670"/>
    </row>
    <row r="65" spans="1:15" s="56" customFormat="1" ht="15" customHeight="1" x14ac:dyDescent="0.2">
      <c r="A65" s="667" t="s">
        <v>27</v>
      </c>
      <c r="B65" s="667"/>
      <c r="C65" s="667"/>
      <c r="D65" s="667"/>
      <c r="E65" s="667"/>
      <c r="F65" s="667"/>
      <c r="G65" s="667"/>
      <c r="H65" s="667"/>
      <c r="I65" s="667"/>
      <c r="J65" s="667"/>
      <c r="K65" s="213" t="s">
        <v>26</v>
      </c>
      <c r="L65" s="306" t="s">
        <v>9</v>
      </c>
      <c r="M65" s="306" t="s">
        <v>25</v>
      </c>
      <c r="N65" s="306" t="s">
        <v>24</v>
      </c>
      <c r="O65" s="306" t="s">
        <v>23</v>
      </c>
    </row>
    <row r="66" spans="1:15" s="56" customFormat="1" ht="30" customHeight="1" x14ac:dyDescent="0.2">
      <c r="A66" s="215" t="s">
        <v>123</v>
      </c>
      <c r="B66" s="668" t="s">
        <v>428</v>
      </c>
      <c r="C66" s="669"/>
      <c r="D66" s="669"/>
      <c r="E66" s="669"/>
      <c r="F66" s="669"/>
      <c r="G66" s="669"/>
      <c r="H66" s="669"/>
      <c r="I66" s="669"/>
      <c r="J66" s="669"/>
      <c r="K66" s="222">
        <v>10</v>
      </c>
      <c r="L66" s="216">
        <f>Working!L332</f>
        <v>0</v>
      </c>
      <c r="M66" s="216">
        <f>Working!M332</f>
        <v>0</v>
      </c>
      <c r="N66" s="223"/>
      <c r="O66" s="216" t="s">
        <v>30</v>
      </c>
    </row>
    <row r="67" spans="1:15" s="56" customFormat="1" ht="30" customHeight="1" x14ac:dyDescent="0.2">
      <c r="A67" s="217"/>
      <c r="B67" s="670">
        <f>Working!B333</f>
        <v>0</v>
      </c>
      <c r="C67" s="670"/>
      <c r="D67" s="670"/>
      <c r="E67" s="670"/>
      <c r="F67" s="670"/>
      <c r="G67" s="670"/>
      <c r="H67" s="670"/>
      <c r="I67" s="670"/>
      <c r="J67" s="670"/>
      <c r="K67" s="670"/>
      <c r="L67" s="670"/>
      <c r="M67" s="670"/>
      <c r="N67" s="670"/>
      <c r="O67" s="670"/>
    </row>
    <row r="68" spans="1:15" s="56" customFormat="1" ht="15" customHeight="1" x14ac:dyDescent="0.2">
      <c r="A68" s="215" t="s">
        <v>126</v>
      </c>
      <c r="B68" s="675" t="s">
        <v>429</v>
      </c>
      <c r="C68" s="676"/>
      <c r="D68" s="676"/>
      <c r="E68" s="676"/>
      <c r="F68" s="676"/>
      <c r="G68" s="676"/>
      <c r="H68" s="676"/>
      <c r="I68" s="676"/>
      <c r="J68" s="676"/>
      <c r="K68" s="222">
        <v>5</v>
      </c>
      <c r="L68" s="216">
        <f>Working!L334</f>
        <v>0</v>
      </c>
      <c r="M68" s="216">
        <f>Working!M334</f>
        <v>0</v>
      </c>
      <c r="N68" s="216">
        <f>Working!N334</f>
        <v>0</v>
      </c>
      <c r="O68" s="216"/>
    </row>
    <row r="69" spans="1:15" s="56" customFormat="1" ht="30" customHeight="1" x14ac:dyDescent="0.2">
      <c r="A69" s="217"/>
      <c r="B69" s="670">
        <f>Working!B335</f>
        <v>0</v>
      </c>
      <c r="C69" s="670"/>
      <c r="D69" s="670"/>
      <c r="E69" s="670"/>
      <c r="F69" s="670"/>
      <c r="G69" s="670"/>
      <c r="H69" s="670"/>
      <c r="I69" s="670"/>
      <c r="J69" s="670"/>
      <c r="K69" s="670"/>
      <c r="L69" s="670"/>
      <c r="M69" s="670"/>
      <c r="N69" s="670"/>
      <c r="O69" s="670"/>
    </row>
    <row r="70" spans="1:15" s="56" customFormat="1" ht="30" customHeight="1" x14ac:dyDescent="0.2">
      <c r="A70" s="215" t="s">
        <v>127</v>
      </c>
      <c r="B70" s="668" t="s">
        <v>430</v>
      </c>
      <c r="C70" s="669"/>
      <c r="D70" s="669"/>
      <c r="E70" s="669"/>
      <c r="F70" s="669"/>
      <c r="G70" s="669"/>
      <c r="H70" s="669"/>
      <c r="I70" s="669"/>
      <c r="J70" s="669"/>
      <c r="K70" s="222">
        <v>10</v>
      </c>
      <c r="L70" s="216">
        <f>Working!L336</f>
        <v>0</v>
      </c>
      <c r="M70" s="216">
        <f>Working!M336</f>
        <v>0</v>
      </c>
      <c r="N70" s="223"/>
      <c r="O70" s="216"/>
    </row>
    <row r="71" spans="1:15" ht="30" customHeight="1" x14ac:dyDescent="0.2">
      <c r="A71" s="217"/>
      <c r="B71" s="670">
        <f>Working!B337</f>
        <v>0</v>
      </c>
      <c r="C71" s="670"/>
      <c r="D71" s="670"/>
      <c r="E71" s="670"/>
      <c r="F71" s="670"/>
      <c r="G71" s="670"/>
      <c r="H71" s="670"/>
      <c r="I71" s="670"/>
      <c r="J71" s="670"/>
      <c r="K71" s="670"/>
      <c r="L71" s="670"/>
      <c r="M71" s="670"/>
      <c r="N71" s="670"/>
      <c r="O71" s="670"/>
    </row>
    <row r="72" spans="1:15" s="56" customFormat="1" ht="20.25" x14ac:dyDescent="0.3">
      <c r="A72" s="679" t="s">
        <v>138</v>
      </c>
      <c r="B72" s="679"/>
      <c r="C72" s="679"/>
      <c r="D72" s="679"/>
      <c r="E72" s="679"/>
      <c r="F72" s="679"/>
      <c r="G72" s="679"/>
      <c r="H72" s="679"/>
      <c r="I72" s="679"/>
      <c r="J72" s="679"/>
      <c r="K72" s="679"/>
      <c r="L72" s="679"/>
      <c r="M72" s="679"/>
      <c r="N72" s="679"/>
      <c r="O72" s="679"/>
    </row>
    <row r="73" spans="1:15" s="56" customFormat="1" ht="15" customHeight="1" x14ac:dyDescent="0.2">
      <c r="A73" s="667" t="s">
        <v>27</v>
      </c>
      <c r="B73" s="667"/>
      <c r="C73" s="667"/>
      <c r="D73" s="667"/>
      <c r="E73" s="667"/>
      <c r="F73" s="667"/>
      <c r="G73" s="667"/>
      <c r="H73" s="667"/>
      <c r="I73" s="667"/>
      <c r="J73" s="667"/>
      <c r="K73" s="213" t="s">
        <v>26</v>
      </c>
      <c r="L73" s="214" t="s">
        <v>9</v>
      </c>
      <c r="M73" s="214" t="s">
        <v>25</v>
      </c>
      <c r="N73" s="214" t="s">
        <v>24</v>
      </c>
      <c r="O73" s="214" t="s">
        <v>23</v>
      </c>
    </row>
    <row r="74" spans="1:15" s="56" customFormat="1" ht="30" customHeight="1" x14ac:dyDescent="0.2">
      <c r="A74" s="215" t="s">
        <v>128</v>
      </c>
      <c r="B74" s="668" t="s">
        <v>597</v>
      </c>
      <c r="C74" s="669"/>
      <c r="D74" s="669"/>
      <c r="E74" s="669"/>
      <c r="F74" s="669"/>
      <c r="G74" s="669"/>
      <c r="H74" s="669"/>
      <c r="I74" s="669"/>
      <c r="J74" s="669"/>
      <c r="K74" s="222">
        <v>10</v>
      </c>
      <c r="L74" s="216">
        <f>Working!L340</f>
        <v>0</v>
      </c>
      <c r="M74" s="216">
        <f>Working!M340</f>
        <v>0</v>
      </c>
      <c r="N74" s="223"/>
      <c r="O74" s="216" t="s">
        <v>30</v>
      </c>
    </row>
    <row r="75" spans="1:15" s="56" customFormat="1" ht="30" customHeight="1" x14ac:dyDescent="0.2">
      <c r="A75" s="217"/>
      <c r="B75" s="670">
        <f>Working!B341</f>
        <v>0</v>
      </c>
      <c r="C75" s="670"/>
      <c r="D75" s="670"/>
      <c r="E75" s="670"/>
      <c r="F75" s="670"/>
      <c r="G75" s="670"/>
      <c r="H75" s="670"/>
      <c r="I75" s="670"/>
      <c r="J75" s="670"/>
      <c r="K75" s="670"/>
      <c r="L75" s="670"/>
      <c r="M75" s="670"/>
      <c r="N75" s="670"/>
      <c r="O75" s="670"/>
    </row>
    <row r="76" spans="1:15" s="56" customFormat="1" ht="30" customHeight="1" x14ac:dyDescent="0.2">
      <c r="A76" s="215" t="s">
        <v>129</v>
      </c>
      <c r="B76" s="668" t="s">
        <v>431</v>
      </c>
      <c r="C76" s="669"/>
      <c r="D76" s="669"/>
      <c r="E76" s="669"/>
      <c r="F76" s="669"/>
      <c r="G76" s="669"/>
      <c r="H76" s="669"/>
      <c r="I76" s="669"/>
      <c r="J76" s="669"/>
      <c r="K76" s="222">
        <v>10</v>
      </c>
      <c r="L76" s="216">
        <f>Working!L342</f>
        <v>0</v>
      </c>
      <c r="M76" s="216">
        <f>Working!M342</f>
        <v>0</v>
      </c>
      <c r="N76" s="223"/>
      <c r="O76" s="216" t="s">
        <v>30</v>
      </c>
    </row>
    <row r="77" spans="1:15" s="56" customFormat="1" ht="30" customHeight="1" x14ac:dyDescent="0.2">
      <c r="A77" s="217"/>
      <c r="B77" s="670">
        <f>Working!B343</f>
        <v>0</v>
      </c>
      <c r="C77" s="670"/>
      <c r="D77" s="670"/>
      <c r="E77" s="670"/>
      <c r="F77" s="670"/>
      <c r="G77" s="670"/>
      <c r="H77" s="670"/>
      <c r="I77" s="670"/>
      <c r="J77" s="670"/>
      <c r="K77" s="670"/>
      <c r="L77" s="670"/>
      <c r="M77" s="670"/>
      <c r="N77" s="670"/>
      <c r="O77" s="670"/>
    </row>
    <row r="78" spans="1:15" s="56" customFormat="1" ht="30" customHeight="1" x14ac:dyDescent="0.2">
      <c r="A78" s="215" t="s">
        <v>291</v>
      </c>
      <c r="B78" s="668" t="s">
        <v>432</v>
      </c>
      <c r="C78" s="669"/>
      <c r="D78" s="669"/>
      <c r="E78" s="669"/>
      <c r="F78" s="669"/>
      <c r="G78" s="669"/>
      <c r="H78" s="669"/>
      <c r="I78" s="669"/>
      <c r="J78" s="669"/>
      <c r="K78" s="222">
        <v>5</v>
      </c>
      <c r="L78" s="216">
        <f>Working!L344</f>
        <v>0</v>
      </c>
      <c r="M78" s="216">
        <f>Working!M344</f>
        <v>0</v>
      </c>
      <c r="N78" s="216">
        <f>Working!N344</f>
        <v>0</v>
      </c>
      <c r="O78" s="216" t="s">
        <v>264</v>
      </c>
    </row>
    <row r="79" spans="1:15" s="56" customFormat="1" ht="30" customHeight="1" x14ac:dyDescent="0.2">
      <c r="A79" s="217"/>
      <c r="B79" s="670">
        <f>Working!B345</f>
        <v>0</v>
      </c>
      <c r="C79" s="670"/>
      <c r="D79" s="670"/>
      <c r="E79" s="670"/>
      <c r="F79" s="670"/>
      <c r="G79" s="670"/>
      <c r="H79" s="670"/>
      <c r="I79" s="670"/>
      <c r="J79" s="670"/>
      <c r="K79" s="670"/>
      <c r="L79" s="670"/>
      <c r="M79" s="670"/>
      <c r="N79" s="670"/>
      <c r="O79" s="670"/>
    </row>
    <row r="80" spans="1:15" s="56" customFormat="1" ht="30" customHeight="1" x14ac:dyDescent="0.2">
      <c r="A80" s="215" t="s">
        <v>292</v>
      </c>
      <c r="B80" s="668" t="s">
        <v>433</v>
      </c>
      <c r="C80" s="669"/>
      <c r="D80" s="669"/>
      <c r="E80" s="669"/>
      <c r="F80" s="669"/>
      <c r="G80" s="669"/>
      <c r="H80" s="669"/>
      <c r="I80" s="669"/>
      <c r="J80" s="669"/>
      <c r="K80" s="222">
        <v>5</v>
      </c>
      <c r="L80" s="216">
        <f>Working!L346</f>
        <v>0</v>
      </c>
      <c r="M80" s="216">
        <f>Working!M346</f>
        <v>0</v>
      </c>
      <c r="N80" s="223"/>
      <c r="O80" s="216"/>
    </row>
    <row r="81" spans="1:17" ht="30" customHeight="1" x14ac:dyDescent="0.2">
      <c r="A81" s="217"/>
      <c r="B81" s="670">
        <f>Working!B347</f>
        <v>0</v>
      </c>
      <c r="C81" s="670"/>
      <c r="D81" s="670"/>
      <c r="E81" s="670"/>
      <c r="F81" s="670"/>
      <c r="G81" s="670"/>
      <c r="H81" s="670"/>
      <c r="I81" s="670"/>
      <c r="J81" s="670"/>
      <c r="K81" s="670"/>
      <c r="L81" s="670"/>
      <c r="M81" s="670"/>
      <c r="N81" s="670"/>
      <c r="O81" s="670"/>
    </row>
    <row r="82" spans="1:17" s="56" customFormat="1" ht="20.25" x14ac:dyDescent="0.2">
      <c r="A82" s="680" t="s">
        <v>267</v>
      </c>
      <c r="B82" s="680"/>
      <c r="C82" s="680"/>
      <c r="D82" s="680"/>
      <c r="E82" s="680"/>
      <c r="F82" s="680"/>
      <c r="G82" s="680"/>
      <c r="H82" s="680"/>
      <c r="I82" s="680"/>
      <c r="J82" s="680"/>
      <c r="K82" s="680"/>
      <c r="L82" s="680"/>
      <c r="M82" s="680"/>
      <c r="N82" s="680"/>
      <c r="O82" s="680"/>
    </row>
    <row r="83" spans="1:17" s="56" customFormat="1" ht="15" customHeight="1" x14ac:dyDescent="0.2">
      <c r="A83" s="667" t="s">
        <v>27</v>
      </c>
      <c r="B83" s="667"/>
      <c r="C83" s="667"/>
      <c r="D83" s="667"/>
      <c r="E83" s="667"/>
      <c r="F83" s="667"/>
      <c r="G83" s="667"/>
      <c r="H83" s="667"/>
      <c r="I83" s="667"/>
      <c r="J83" s="667"/>
      <c r="K83" s="213" t="s">
        <v>26</v>
      </c>
      <c r="L83" s="214" t="s">
        <v>9</v>
      </c>
      <c r="M83" s="214" t="s">
        <v>25</v>
      </c>
      <c r="N83" s="214" t="s">
        <v>24</v>
      </c>
      <c r="O83" s="214" t="s">
        <v>23</v>
      </c>
    </row>
    <row r="84" spans="1:17" s="56" customFormat="1" ht="45" customHeight="1" x14ac:dyDescent="0.2">
      <c r="A84" s="215" t="s">
        <v>293</v>
      </c>
      <c r="B84" s="668" t="s">
        <v>434</v>
      </c>
      <c r="C84" s="669"/>
      <c r="D84" s="669"/>
      <c r="E84" s="669"/>
      <c r="F84" s="669"/>
      <c r="G84" s="669"/>
      <c r="H84" s="669"/>
      <c r="I84" s="669"/>
      <c r="J84" s="669"/>
      <c r="K84" s="222">
        <v>10</v>
      </c>
      <c r="L84" s="216">
        <f>Working!L350</f>
        <v>0</v>
      </c>
      <c r="M84" s="216">
        <f>Working!M350</f>
        <v>0</v>
      </c>
      <c r="N84" s="223"/>
      <c r="O84" s="216" t="s">
        <v>30</v>
      </c>
    </row>
    <row r="85" spans="1:17" ht="30" customHeight="1" x14ac:dyDescent="0.2">
      <c r="A85" s="217"/>
      <c r="B85" s="670">
        <f>Working!B351</f>
        <v>0</v>
      </c>
      <c r="C85" s="670"/>
      <c r="D85" s="670"/>
      <c r="E85" s="670"/>
      <c r="F85" s="670"/>
      <c r="G85" s="670"/>
      <c r="H85" s="670"/>
      <c r="I85" s="670"/>
      <c r="J85" s="670"/>
      <c r="K85" s="670"/>
      <c r="L85" s="670"/>
      <c r="M85" s="670"/>
      <c r="N85" s="670"/>
      <c r="O85" s="670"/>
    </row>
    <row r="86" spans="1:17" ht="15" customHeight="1" x14ac:dyDescent="0.2">
      <c r="A86" s="681"/>
      <c r="B86" s="681"/>
      <c r="C86" s="681"/>
      <c r="D86" s="681"/>
      <c r="E86" s="681"/>
      <c r="F86" s="681"/>
      <c r="G86" s="681"/>
      <c r="H86" s="681"/>
      <c r="I86" s="681"/>
      <c r="J86" s="681"/>
      <c r="K86" s="681"/>
      <c r="L86" s="681"/>
      <c r="M86" s="681"/>
      <c r="N86" s="681"/>
      <c r="O86" s="681"/>
    </row>
    <row r="87" spans="1:17" ht="15" customHeight="1" x14ac:dyDescent="0.2">
      <c r="A87" s="686" t="s">
        <v>375</v>
      </c>
      <c r="B87" s="686"/>
      <c r="C87" s="686"/>
      <c r="D87" s="687"/>
      <c r="E87" s="687"/>
      <c r="F87" s="687"/>
      <c r="G87" s="687"/>
      <c r="H87" s="687"/>
      <c r="I87" s="687"/>
      <c r="J87" s="687"/>
      <c r="K87" s="687"/>
      <c r="L87" s="687"/>
      <c r="M87" s="687"/>
      <c r="N87" s="687"/>
      <c r="O87" s="687"/>
    </row>
    <row r="88" spans="1:17" ht="60" customHeight="1" x14ac:dyDescent="0.2">
      <c r="A88" s="670">
        <f>Working!A354</f>
        <v>0</v>
      </c>
      <c r="B88" s="670"/>
      <c r="C88" s="670"/>
      <c r="D88" s="670"/>
      <c r="E88" s="670"/>
      <c r="F88" s="670"/>
      <c r="G88" s="670"/>
      <c r="H88" s="670"/>
      <c r="I88" s="670"/>
      <c r="J88" s="670"/>
      <c r="K88" s="670"/>
      <c r="L88" s="670"/>
      <c r="M88" s="670"/>
      <c r="N88" s="670"/>
      <c r="O88" s="670"/>
    </row>
    <row r="89" spans="1:17" ht="60" customHeight="1" x14ac:dyDescent="0.2">
      <c r="A89" s="670">
        <f>Working!A355</f>
        <v>0</v>
      </c>
      <c r="B89" s="670"/>
      <c r="C89" s="670"/>
      <c r="D89" s="670"/>
      <c r="E89" s="670"/>
      <c r="F89" s="670"/>
      <c r="G89" s="670"/>
      <c r="H89" s="670"/>
      <c r="I89" s="670"/>
      <c r="J89" s="670"/>
      <c r="K89" s="670"/>
      <c r="L89" s="670"/>
      <c r="M89" s="670"/>
      <c r="N89" s="670"/>
      <c r="O89" s="670"/>
    </row>
    <row r="90" spans="1:17" ht="60" customHeight="1" x14ac:dyDescent="0.2">
      <c r="A90" s="670">
        <f>Working!A356</f>
        <v>0</v>
      </c>
      <c r="B90" s="670"/>
      <c r="C90" s="670"/>
      <c r="D90" s="670"/>
      <c r="E90" s="670"/>
      <c r="F90" s="670"/>
      <c r="G90" s="670"/>
      <c r="H90" s="670"/>
      <c r="I90" s="670"/>
      <c r="J90" s="670"/>
      <c r="K90" s="670"/>
      <c r="L90" s="670"/>
      <c r="M90" s="670"/>
      <c r="N90" s="670"/>
      <c r="O90" s="670"/>
    </row>
    <row r="91" spans="1:17" ht="60" customHeight="1" x14ac:dyDescent="0.2">
      <c r="A91" s="670">
        <f>Working!A357</f>
        <v>0</v>
      </c>
      <c r="B91" s="670"/>
      <c r="C91" s="670"/>
      <c r="D91" s="670"/>
      <c r="E91" s="670"/>
      <c r="F91" s="670"/>
      <c r="G91" s="670"/>
      <c r="H91" s="670"/>
      <c r="I91" s="670"/>
      <c r="J91" s="670"/>
      <c r="K91" s="670"/>
      <c r="L91" s="670"/>
      <c r="M91" s="670"/>
      <c r="N91" s="670"/>
      <c r="O91" s="670"/>
    </row>
    <row r="92" spans="1:17" ht="60" customHeight="1" x14ac:dyDescent="0.2">
      <c r="A92" s="670">
        <f>Working!A358</f>
        <v>0</v>
      </c>
      <c r="B92" s="670"/>
      <c r="C92" s="670"/>
      <c r="D92" s="670"/>
      <c r="E92" s="670"/>
      <c r="F92" s="670"/>
      <c r="G92" s="670"/>
      <c r="H92" s="670"/>
      <c r="I92" s="670"/>
      <c r="J92" s="670"/>
      <c r="K92" s="670"/>
      <c r="L92" s="670"/>
      <c r="M92" s="670"/>
      <c r="N92" s="670"/>
      <c r="O92" s="670"/>
    </row>
    <row r="93" spans="1:17" ht="60" customHeight="1" x14ac:dyDescent="0.2">
      <c r="A93" s="670" t="str">
        <f>Working!A360</f>
        <v xml:space="preserve"> </v>
      </c>
      <c r="B93" s="670"/>
      <c r="C93" s="670"/>
      <c r="D93" s="670"/>
      <c r="E93" s="670"/>
      <c r="F93" s="670"/>
      <c r="G93" s="670"/>
      <c r="H93" s="670"/>
      <c r="I93" s="670"/>
      <c r="J93" s="670"/>
      <c r="K93" s="670"/>
      <c r="L93" s="670"/>
      <c r="M93" s="670"/>
      <c r="N93" s="670"/>
      <c r="O93" s="670"/>
    </row>
    <row r="94" spans="1:17" ht="10.9" hidden="1" customHeight="1" x14ac:dyDescent="0.2">
      <c r="A94" s="682"/>
      <c r="B94" s="682"/>
      <c r="C94" s="682"/>
      <c r="D94" s="682"/>
      <c r="E94" s="682"/>
      <c r="F94" s="682"/>
      <c r="G94" s="682"/>
      <c r="H94" s="682"/>
      <c r="I94" s="682"/>
      <c r="J94" s="682"/>
      <c r="K94" s="682"/>
      <c r="L94" s="682"/>
      <c r="M94" s="682"/>
      <c r="N94" s="682"/>
      <c r="O94" s="682"/>
      <c r="P94" s="57"/>
      <c r="Q94" s="57"/>
    </row>
    <row r="95" spans="1:17" ht="15" hidden="1" customHeight="1" x14ac:dyDescent="0.2">
      <c r="A95" s="683"/>
      <c r="B95" s="683"/>
      <c r="C95" s="683"/>
      <c r="D95" s="683"/>
      <c r="E95" s="683"/>
      <c r="F95" s="683"/>
      <c r="G95" s="683"/>
      <c r="H95" s="683"/>
      <c r="I95" s="683"/>
      <c r="J95" s="683"/>
      <c r="K95" s="683"/>
      <c r="L95" s="683"/>
      <c r="M95" s="683"/>
      <c r="N95" s="683"/>
      <c r="O95" s="683"/>
    </row>
    <row r="96" spans="1:17" ht="27" customHeight="1" thickBot="1" x14ac:dyDescent="0.3">
      <c r="A96" s="684" t="s">
        <v>319</v>
      </c>
      <c r="B96" s="685"/>
      <c r="C96" s="685"/>
      <c r="D96" s="685"/>
      <c r="E96" s="685"/>
      <c r="F96" s="685"/>
      <c r="G96" s="685"/>
      <c r="H96" s="685"/>
      <c r="I96" s="685"/>
      <c r="J96" s="224">
        <f>L4+L6+L10+L12+L14+L16+L18+L21+L23+L25+L27+L32+L34+L36+L40+L43+L45+L47+L49+L51+L53+L55+L57+L59+L61+L63+L66+L68+L70+L74+L76+L78+L80+L84</f>
        <v>0</v>
      </c>
      <c r="K96" s="683"/>
      <c r="L96" s="683"/>
      <c r="M96" s="683"/>
      <c r="N96" s="683"/>
      <c r="O96" s="683"/>
    </row>
    <row r="97" spans="1:15" ht="27" customHeight="1" thickBot="1" x14ac:dyDescent="0.3">
      <c r="A97" s="692" t="s">
        <v>298</v>
      </c>
      <c r="B97" s="692"/>
      <c r="C97" s="692"/>
      <c r="D97" s="225" t="s">
        <v>295</v>
      </c>
      <c r="E97" s="226">
        <v>290</v>
      </c>
      <c r="F97" s="227"/>
      <c r="G97" s="691" t="s">
        <v>299</v>
      </c>
      <c r="H97" s="691"/>
      <c r="I97" s="693"/>
      <c r="J97" s="693"/>
      <c r="K97" s="693"/>
      <c r="L97" s="693"/>
      <c r="M97" s="693"/>
      <c r="N97" s="693"/>
      <c r="O97" s="693"/>
    </row>
    <row r="98" spans="1:15" ht="27" customHeight="1" thickBot="1" x14ac:dyDescent="0.3">
      <c r="A98" s="690" t="s">
        <v>296</v>
      </c>
      <c r="B98" s="690"/>
      <c r="C98" s="690"/>
      <c r="D98" s="225" t="s">
        <v>295</v>
      </c>
      <c r="E98" s="228">
        <f>N4+N10+N12+N14+N16+N18+N21+N23+N25+N27+N34+N36+N40+N43+N49+N55+N59+N68+N78</f>
        <v>0</v>
      </c>
      <c r="F98" s="227"/>
      <c r="G98" s="691" t="s">
        <v>303</v>
      </c>
      <c r="H98" s="691"/>
      <c r="I98" s="691"/>
      <c r="J98" s="691"/>
      <c r="K98" s="691"/>
      <c r="L98" s="691"/>
      <c r="M98" s="691"/>
      <c r="N98" s="691"/>
      <c r="O98" s="691"/>
    </row>
    <row r="99" spans="1:15" ht="36" customHeight="1" thickBot="1" x14ac:dyDescent="0.3">
      <c r="A99" s="690" t="s">
        <v>300</v>
      </c>
      <c r="B99" s="690"/>
      <c r="C99" s="690"/>
      <c r="D99" s="225" t="s">
        <v>295</v>
      </c>
      <c r="E99" s="229">
        <f>E97-E98</f>
        <v>290</v>
      </c>
      <c r="F99" s="227"/>
      <c r="G99" s="691" t="s">
        <v>304</v>
      </c>
      <c r="H99" s="691"/>
      <c r="I99" s="691"/>
      <c r="J99" s="691"/>
      <c r="K99" s="691"/>
      <c r="L99" s="691"/>
      <c r="M99" s="691"/>
      <c r="N99" s="691"/>
      <c r="O99" s="691"/>
    </row>
    <row r="100" spans="1:15" ht="27" customHeight="1" x14ac:dyDescent="0.25">
      <c r="A100" s="688" t="s">
        <v>301</v>
      </c>
      <c r="B100" s="688"/>
      <c r="C100" s="688"/>
      <c r="D100" s="683"/>
      <c r="E100" s="683"/>
      <c r="F100" s="683"/>
      <c r="G100" s="689" t="s">
        <v>305</v>
      </c>
      <c r="H100" s="689"/>
      <c r="I100" s="689"/>
      <c r="J100" s="689"/>
      <c r="K100" s="689"/>
      <c r="L100" s="689"/>
      <c r="M100" s="689"/>
      <c r="N100" s="689"/>
      <c r="O100" s="689"/>
    </row>
    <row r="101" spans="1:15" ht="15" customHeight="1" thickBot="1" x14ac:dyDescent="0.3">
      <c r="A101" s="690" t="s">
        <v>302</v>
      </c>
      <c r="B101" s="690"/>
      <c r="C101" s="690"/>
      <c r="D101" s="225" t="s">
        <v>295</v>
      </c>
      <c r="E101" s="226">
        <f>E99*0.8</f>
        <v>232</v>
      </c>
      <c r="F101" s="227"/>
      <c r="G101" s="691"/>
      <c r="H101" s="691"/>
      <c r="I101" s="691"/>
      <c r="J101" s="691"/>
      <c r="K101" s="691"/>
      <c r="L101" s="691"/>
      <c r="M101" s="691"/>
      <c r="N101" s="691"/>
      <c r="O101" s="691"/>
    </row>
    <row r="102" spans="1:15" ht="18" customHeight="1" x14ac:dyDescent="0.2">
      <c r="A102" s="683"/>
      <c r="B102" s="683"/>
      <c r="C102" s="683"/>
      <c r="D102" s="683"/>
      <c r="E102" s="683"/>
      <c r="F102" s="683"/>
      <c r="G102" s="683"/>
      <c r="H102" s="683"/>
      <c r="I102" s="683"/>
      <c r="J102" s="683"/>
      <c r="K102" s="683"/>
      <c r="L102" s="683"/>
      <c r="M102" s="683"/>
      <c r="N102" s="683"/>
      <c r="O102" s="683"/>
    </row>
    <row r="103" spans="1:15" ht="15.75" x14ac:dyDescent="0.25">
      <c r="A103" s="683"/>
      <c r="B103" s="683"/>
      <c r="C103" s="700"/>
      <c r="D103" s="230" t="str">
        <f>IF(J96&gt;=E101, "✓", "")</f>
        <v/>
      </c>
      <c r="E103" s="231" t="s">
        <v>257</v>
      </c>
      <c r="F103" s="701"/>
      <c r="G103" s="702"/>
      <c r="H103" s="230" t="str">
        <f>IF(AND(J96&lt;E101, OR(L84=10,M84=10)), "✓", "")</f>
        <v/>
      </c>
      <c r="I103" s="690" t="s">
        <v>256</v>
      </c>
      <c r="J103" s="690"/>
      <c r="K103" s="692" t="s">
        <v>306</v>
      </c>
      <c r="L103" s="692"/>
      <c r="M103" s="692"/>
      <c r="N103" s="692"/>
      <c r="O103" s="692"/>
    </row>
    <row r="104" spans="1:15" x14ac:dyDescent="0.2">
      <c r="A104" s="703"/>
      <c r="B104" s="703"/>
      <c r="C104" s="703"/>
      <c r="D104" s="703"/>
      <c r="E104" s="703"/>
      <c r="F104" s="703"/>
      <c r="G104" s="703"/>
      <c r="H104" s="703"/>
      <c r="I104" s="703"/>
      <c r="J104" s="703"/>
      <c r="K104" s="703"/>
      <c r="L104" s="703"/>
      <c r="M104" s="703"/>
      <c r="N104" s="703"/>
      <c r="O104" s="703"/>
    </row>
    <row r="105" spans="1:15" x14ac:dyDescent="0.2">
      <c r="A105" s="704" t="s">
        <v>309</v>
      </c>
      <c r="B105" s="705"/>
      <c r="C105" s="705"/>
      <c r="D105" s="705"/>
      <c r="E105" s="705"/>
      <c r="F105" s="705"/>
      <c r="G105" s="705"/>
      <c r="H105" s="705"/>
      <c r="I105" s="705"/>
      <c r="J105" s="705"/>
      <c r="K105" s="705"/>
      <c r="L105" s="705"/>
      <c r="M105" s="705"/>
      <c r="N105" s="705"/>
      <c r="O105" s="706"/>
    </row>
    <row r="106" spans="1:15" x14ac:dyDescent="0.2">
      <c r="A106" s="694" t="s">
        <v>310</v>
      </c>
      <c r="B106" s="695"/>
      <c r="C106" s="695"/>
      <c r="D106" s="695"/>
      <c r="E106" s="695"/>
      <c r="F106" s="695"/>
      <c r="G106" s="695"/>
      <c r="H106" s="695"/>
      <c r="I106" s="695"/>
      <c r="J106" s="695"/>
      <c r="K106" s="695"/>
      <c r="L106" s="695"/>
      <c r="M106" s="695"/>
      <c r="N106" s="695"/>
      <c r="O106" s="696"/>
    </row>
    <row r="107" spans="1:15" x14ac:dyDescent="0.2">
      <c r="A107" s="694" t="s">
        <v>311</v>
      </c>
      <c r="B107" s="695"/>
      <c r="C107" s="695"/>
      <c r="D107" s="695"/>
      <c r="E107" s="695"/>
      <c r="F107" s="695"/>
      <c r="G107" s="695"/>
      <c r="H107" s="695"/>
      <c r="I107" s="695"/>
      <c r="J107" s="695"/>
      <c r="K107" s="695"/>
      <c r="L107" s="695"/>
      <c r="M107" s="695"/>
      <c r="N107" s="695"/>
      <c r="O107" s="696"/>
    </row>
    <row r="108" spans="1:15" x14ac:dyDescent="0.2">
      <c r="A108" s="697" t="s">
        <v>322</v>
      </c>
      <c r="B108" s="698"/>
      <c r="C108" s="698"/>
      <c r="D108" s="698"/>
      <c r="E108" s="698"/>
      <c r="F108" s="698"/>
      <c r="G108" s="698"/>
      <c r="H108" s="698"/>
      <c r="I108" s="698"/>
      <c r="J108" s="698"/>
      <c r="K108" s="698"/>
      <c r="L108" s="698"/>
      <c r="M108" s="698"/>
      <c r="N108" s="698"/>
      <c r="O108" s="699"/>
    </row>
  </sheetData>
  <sheetProtection algorithmName="SHA-512" hashValue="9NftubucTqDMDT1Y7Eoepxams8bFNps50grAMk4++kA8xvvmAKA+llQvHoFGhHlneCkxU7EfJ7AtXa0surXfTQ==" saltValue="AqqLW65sGhSD7+TmIp1oOA==" spinCount="100000" sheet="1" objects="1" scenarios="1"/>
  <mergeCells count="117">
    <mergeCell ref="A106:O106"/>
    <mergeCell ref="A107:O107"/>
    <mergeCell ref="A108:O108"/>
    <mergeCell ref="A103:C103"/>
    <mergeCell ref="F103:G103"/>
    <mergeCell ref="I103:J103"/>
    <mergeCell ref="K103:O103"/>
    <mergeCell ref="A104:O104"/>
    <mergeCell ref="A105:O105"/>
    <mergeCell ref="A100:C100"/>
    <mergeCell ref="D100:F100"/>
    <mergeCell ref="G100:O100"/>
    <mergeCell ref="A101:C101"/>
    <mergeCell ref="G101:O101"/>
    <mergeCell ref="A102:O102"/>
    <mergeCell ref="A97:C97"/>
    <mergeCell ref="G97:O97"/>
    <mergeCell ref="A98:C98"/>
    <mergeCell ref="G98:O98"/>
    <mergeCell ref="A99:C99"/>
    <mergeCell ref="G99:O99"/>
    <mergeCell ref="A93:O93"/>
    <mergeCell ref="A94:O94"/>
    <mergeCell ref="A95:O95"/>
    <mergeCell ref="A96:I96"/>
    <mergeCell ref="K96:O96"/>
    <mergeCell ref="A87:O87"/>
    <mergeCell ref="A88:O88"/>
    <mergeCell ref="A89:O89"/>
    <mergeCell ref="A90:O90"/>
    <mergeCell ref="A91:O91"/>
    <mergeCell ref="A92:O92"/>
    <mergeCell ref="B81:O81"/>
    <mergeCell ref="A82:O82"/>
    <mergeCell ref="A83:J83"/>
    <mergeCell ref="B84:J84"/>
    <mergeCell ref="B85:O85"/>
    <mergeCell ref="A86:O86"/>
    <mergeCell ref="B75:O75"/>
    <mergeCell ref="B76:J76"/>
    <mergeCell ref="B77:O77"/>
    <mergeCell ref="B78:J78"/>
    <mergeCell ref="B79:O79"/>
    <mergeCell ref="B80:J80"/>
    <mergeCell ref="B69:O69"/>
    <mergeCell ref="B70:J70"/>
    <mergeCell ref="B71:O71"/>
    <mergeCell ref="A72:O72"/>
    <mergeCell ref="A73:J73"/>
    <mergeCell ref="B74:J74"/>
    <mergeCell ref="B62:O62"/>
    <mergeCell ref="B63:J63"/>
    <mergeCell ref="B64:O64"/>
    <mergeCell ref="B66:J66"/>
    <mergeCell ref="B67:O67"/>
    <mergeCell ref="B68:J68"/>
    <mergeCell ref="A65:J65"/>
    <mergeCell ref="B56:O56"/>
    <mergeCell ref="B57:J57"/>
    <mergeCell ref="B58:O58"/>
    <mergeCell ref="B59:J59"/>
    <mergeCell ref="B60:O60"/>
    <mergeCell ref="B61:J61"/>
    <mergeCell ref="A42:J42"/>
    <mergeCell ref="B51:J51"/>
    <mergeCell ref="B52:O52"/>
    <mergeCell ref="B53:J53"/>
    <mergeCell ref="B54:O54"/>
    <mergeCell ref="B55:J55"/>
    <mergeCell ref="B45:J45"/>
    <mergeCell ref="B46:O46"/>
    <mergeCell ref="B47:J47"/>
    <mergeCell ref="B48:O48"/>
    <mergeCell ref="B49:J49"/>
    <mergeCell ref="B50:O50"/>
    <mergeCell ref="A38:O38"/>
    <mergeCell ref="A39:J39"/>
    <mergeCell ref="B40:J40"/>
    <mergeCell ref="B41:O41"/>
    <mergeCell ref="B43:J43"/>
    <mergeCell ref="B44:O44"/>
    <mergeCell ref="B32:J32"/>
    <mergeCell ref="B33:O33"/>
    <mergeCell ref="B34:J34"/>
    <mergeCell ref="B35:O35"/>
    <mergeCell ref="B36:J36"/>
    <mergeCell ref="B37:O37"/>
    <mergeCell ref="B25:J25"/>
    <mergeCell ref="B26:O26"/>
    <mergeCell ref="B27:J27"/>
    <mergeCell ref="B28:O28"/>
    <mergeCell ref="A30:O30"/>
    <mergeCell ref="A31:J31"/>
    <mergeCell ref="B19:O19"/>
    <mergeCell ref="B21:J21"/>
    <mergeCell ref="B22:O22"/>
    <mergeCell ref="B23:J23"/>
    <mergeCell ref="B24:O24"/>
    <mergeCell ref="A20:J20"/>
    <mergeCell ref="B16:J16"/>
    <mergeCell ref="B17:O17"/>
    <mergeCell ref="B18:J18"/>
    <mergeCell ref="B7:O7"/>
    <mergeCell ref="A8:O8"/>
    <mergeCell ref="A9:J9"/>
    <mergeCell ref="B10:J10"/>
    <mergeCell ref="B11:O11"/>
    <mergeCell ref="B12:J12"/>
    <mergeCell ref="A1:O1"/>
    <mergeCell ref="A2:O2"/>
    <mergeCell ref="A3:J3"/>
    <mergeCell ref="B4:J4"/>
    <mergeCell ref="B5:O5"/>
    <mergeCell ref="B6:J6"/>
    <mergeCell ref="B13:O13"/>
    <mergeCell ref="B14:J14"/>
    <mergeCell ref="B15:O15"/>
  </mergeCells>
  <dataValidations disablePrompts="1" count="1">
    <dataValidation type="list" allowBlank="1" showInputMessage="1" showErrorMessage="1" sqref="H103 D103">
      <formula1>"✓, ----"</formula1>
    </dataValidation>
  </dataValidations>
  <pageMargins left="0.7" right="0.7" top="0.75" bottom="0.75" header="0.3" footer="0.3"/>
  <pageSetup scale="87" firstPageNumber="14" fitToHeight="0" orientation="portrait" horizontalDpi="4294967295" verticalDpi="4294967295" r:id="rId1"/>
  <headerFooter>
    <oddFooter>&amp;L&amp;"Times New Roman,Regular"&amp;11For Official Government Use Only
USDA, AMS, SCP, Specialty Crop Inspection Division &amp;R&amp;"Times New Roman,Regular"&amp;11September 17, 2019
     Version 2.1</oddFooter>
  </headerFooter>
  <rowBreaks count="3" manualBreakCount="3">
    <brk id="19" max="16383" man="1"/>
    <brk id="41" max="16383" man="1"/>
    <brk id="8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249977111117893"/>
    <pageSetUpPr fitToPage="1"/>
  </sheetPr>
  <dimension ref="A1:T101"/>
  <sheetViews>
    <sheetView showZeros="0" view="pageLayout" topLeftCell="A104" zoomScaleNormal="90" workbookViewId="0">
      <selection activeCell="P133" sqref="P133"/>
    </sheetView>
  </sheetViews>
  <sheetFormatPr defaultRowHeight="12.75" x14ac:dyDescent="0.2"/>
  <cols>
    <col min="1" max="15" width="6.5703125" style="53" customWidth="1"/>
  </cols>
  <sheetData>
    <row r="1" spans="1:18" ht="30" customHeight="1" x14ac:dyDescent="0.2">
      <c r="A1" s="722" t="s">
        <v>2</v>
      </c>
      <c r="B1" s="722"/>
      <c r="C1" s="722"/>
      <c r="D1" s="722"/>
      <c r="E1" s="722"/>
      <c r="F1" s="722"/>
      <c r="G1" s="722"/>
      <c r="H1" s="722"/>
      <c r="I1" s="722"/>
      <c r="J1" s="722"/>
      <c r="K1" s="722"/>
      <c r="L1" s="722"/>
      <c r="M1" s="722"/>
      <c r="N1" s="722"/>
      <c r="O1" s="722"/>
      <c r="P1" s="26"/>
      <c r="Q1" s="26"/>
      <c r="R1" s="26"/>
    </row>
    <row r="2" spans="1:18" ht="30" customHeight="1" x14ac:dyDescent="0.2">
      <c r="A2" s="492" t="s">
        <v>130</v>
      </c>
      <c r="B2" s="492"/>
      <c r="C2" s="492"/>
      <c r="D2" s="492"/>
      <c r="E2" s="492"/>
      <c r="F2" s="492"/>
      <c r="G2" s="492"/>
      <c r="H2" s="492"/>
      <c r="I2" s="492"/>
      <c r="J2" s="492"/>
      <c r="K2" s="492"/>
      <c r="L2" s="492"/>
      <c r="M2" s="492"/>
      <c r="N2" s="492"/>
      <c r="O2" s="492"/>
      <c r="P2" s="26"/>
      <c r="Q2" s="26"/>
      <c r="R2" s="26"/>
    </row>
    <row r="3" spans="1:18" s="5" customFormat="1" ht="14.25" x14ac:dyDescent="0.2">
      <c r="A3" s="392" t="s">
        <v>27</v>
      </c>
      <c r="B3" s="393"/>
      <c r="C3" s="393"/>
      <c r="D3" s="393"/>
      <c r="E3" s="393"/>
      <c r="F3" s="393"/>
      <c r="G3" s="393"/>
      <c r="H3" s="393"/>
      <c r="I3" s="393"/>
      <c r="J3" s="394"/>
      <c r="K3" s="128" t="s">
        <v>26</v>
      </c>
      <c r="L3" s="129" t="s">
        <v>9</v>
      </c>
      <c r="M3" s="129" t="s">
        <v>25</v>
      </c>
      <c r="N3" s="129" t="s">
        <v>24</v>
      </c>
      <c r="O3" s="129" t="s">
        <v>23</v>
      </c>
      <c r="P3" s="31"/>
      <c r="Q3" s="31"/>
      <c r="R3" s="31"/>
    </row>
    <row r="4" spans="1:18" ht="30" customHeight="1" x14ac:dyDescent="0.2">
      <c r="A4" s="171" t="s">
        <v>131</v>
      </c>
      <c r="B4" s="707" t="s">
        <v>435</v>
      </c>
      <c r="C4" s="708"/>
      <c r="D4" s="708"/>
      <c r="E4" s="708"/>
      <c r="F4" s="708"/>
      <c r="G4" s="708"/>
      <c r="H4" s="708"/>
      <c r="I4" s="708"/>
      <c r="J4" s="709"/>
      <c r="K4" s="176">
        <v>5</v>
      </c>
      <c r="L4" s="176">
        <f>Working!L367</f>
        <v>5</v>
      </c>
      <c r="M4" s="176">
        <f>Working!M367</f>
        <v>0</v>
      </c>
      <c r="N4" s="177"/>
      <c r="O4" s="176"/>
      <c r="P4" s="26"/>
      <c r="Q4" s="26"/>
      <c r="R4" s="26"/>
    </row>
    <row r="5" spans="1:18" s="41" customFormat="1" ht="30" customHeight="1" x14ac:dyDescent="0.2">
      <c r="A5" s="118"/>
      <c r="B5" s="582">
        <f>Working!B368</f>
        <v>0</v>
      </c>
      <c r="C5" s="594"/>
      <c r="D5" s="594"/>
      <c r="E5" s="594"/>
      <c r="F5" s="594"/>
      <c r="G5" s="594"/>
      <c r="H5" s="594"/>
      <c r="I5" s="594"/>
      <c r="J5" s="594"/>
      <c r="K5" s="594"/>
      <c r="L5" s="594"/>
      <c r="M5" s="594"/>
      <c r="N5" s="594"/>
      <c r="O5" s="595"/>
      <c r="P5" s="43"/>
      <c r="Q5" s="43"/>
      <c r="R5" s="43"/>
    </row>
    <row r="6" spans="1:18" ht="30" customHeight="1" x14ac:dyDescent="0.2">
      <c r="A6" s="171" t="s">
        <v>132</v>
      </c>
      <c r="B6" s="707" t="s">
        <v>436</v>
      </c>
      <c r="C6" s="708"/>
      <c r="D6" s="708"/>
      <c r="E6" s="708"/>
      <c r="F6" s="708"/>
      <c r="G6" s="708"/>
      <c r="H6" s="708"/>
      <c r="I6" s="708"/>
      <c r="J6" s="709"/>
      <c r="K6" s="176">
        <v>5</v>
      </c>
      <c r="L6" s="176">
        <f>Working!L369</f>
        <v>5</v>
      </c>
      <c r="M6" s="176">
        <f>Working!M369</f>
        <v>0</v>
      </c>
      <c r="N6" s="176">
        <f>Working!N369</f>
        <v>0</v>
      </c>
      <c r="O6" s="176" t="s">
        <v>264</v>
      </c>
      <c r="P6" s="26"/>
      <c r="Q6" s="26"/>
      <c r="R6" s="26"/>
    </row>
    <row r="7" spans="1:18" s="41" customFormat="1" ht="30" customHeight="1" x14ac:dyDescent="0.2">
      <c r="A7" s="118"/>
      <c r="B7" s="582" t="str">
        <f>Working!B370</f>
        <v>Cellar cleaning date is 8/17/2020.</v>
      </c>
      <c r="C7" s="594"/>
      <c r="D7" s="594"/>
      <c r="E7" s="594"/>
      <c r="F7" s="594"/>
      <c r="G7" s="594"/>
      <c r="H7" s="594"/>
      <c r="I7" s="594"/>
      <c r="J7" s="594"/>
      <c r="K7" s="594"/>
      <c r="L7" s="594"/>
      <c r="M7" s="594"/>
      <c r="N7" s="594"/>
      <c r="O7" s="595"/>
      <c r="P7" s="43"/>
      <c r="Q7" s="43"/>
      <c r="R7" s="43"/>
    </row>
    <row r="8" spans="1:18" ht="45" customHeight="1" x14ac:dyDescent="0.2">
      <c r="A8" s="171" t="s">
        <v>133</v>
      </c>
      <c r="B8" s="707" t="s">
        <v>437</v>
      </c>
      <c r="C8" s="708"/>
      <c r="D8" s="708"/>
      <c r="E8" s="708"/>
      <c r="F8" s="708"/>
      <c r="G8" s="708"/>
      <c r="H8" s="708"/>
      <c r="I8" s="708"/>
      <c r="J8" s="709"/>
      <c r="K8" s="176">
        <v>10</v>
      </c>
      <c r="L8" s="176">
        <f>Working!L371</f>
        <v>10</v>
      </c>
      <c r="M8" s="176">
        <f>Working!M371</f>
        <v>0</v>
      </c>
      <c r="N8" s="177"/>
      <c r="O8" s="176"/>
      <c r="P8" s="26"/>
      <c r="Q8" s="26"/>
      <c r="R8" s="26"/>
    </row>
    <row r="9" spans="1:18" s="41" customFormat="1" ht="30" customHeight="1" x14ac:dyDescent="0.2">
      <c r="A9" s="118"/>
      <c r="B9" s="582">
        <f>Working!B372</f>
        <v>0</v>
      </c>
      <c r="C9" s="594"/>
      <c r="D9" s="594"/>
      <c r="E9" s="594"/>
      <c r="F9" s="594"/>
      <c r="G9" s="594"/>
      <c r="H9" s="594"/>
      <c r="I9" s="594"/>
      <c r="J9" s="594"/>
      <c r="K9" s="594"/>
      <c r="L9" s="594"/>
      <c r="M9" s="594"/>
      <c r="N9" s="594"/>
      <c r="O9" s="595"/>
      <c r="P9" s="43"/>
      <c r="Q9" s="43"/>
      <c r="R9" s="43"/>
    </row>
    <row r="10" spans="1:18" s="9" customFormat="1" ht="15" customHeight="1" x14ac:dyDescent="0.2">
      <c r="A10" s="171" t="s">
        <v>134</v>
      </c>
      <c r="B10" s="716" t="s">
        <v>438</v>
      </c>
      <c r="C10" s="717"/>
      <c r="D10" s="717"/>
      <c r="E10" s="717"/>
      <c r="F10" s="717"/>
      <c r="G10" s="717"/>
      <c r="H10" s="717"/>
      <c r="I10" s="717"/>
      <c r="J10" s="718"/>
      <c r="K10" s="176">
        <v>5</v>
      </c>
      <c r="L10" s="176">
        <f>Working!L373</f>
        <v>5</v>
      </c>
      <c r="M10" s="176">
        <f>Working!M373</f>
        <v>0</v>
      </c>
      <c r="N10" s="232"/>
      <c r="O10" s="179"/>
      <c r="P10" s="26"/>
      <c r="Q10" s="26"/>
      <c r="R10" s="26"/>
    </row>
    <row r="11" spans="1:18" s="41" customFormat="1" ht="30" customHeight="1" x14ac:dyDescent="0.2">
      <c r="A11" s="118"/>
      <c r="B11" s="582">
        <f>Working!B374</f>
        <v>0</v>
      </c>
      <c r="C11" s="594"/>
      <c r="D11" s="594"/>
      <c r="E11" s="594"/>
      <c r="F11" s="594"/>
      <c r="G11" s="594"/>
      <c r="H11" s="594"/>
      <c r="I11" s="594"/>
      <c r="J11" s="594"/>
      <c r="K11" s="594"/>
      <c r="L11" s="594"/>
      <c r="M11" s="594"/>
      <c r="N11" s="594"/>
      <c r="O11" s="595"/>
      <c r="P11" s="43"/>
      <c r="Q11" s="43"/>
      <c r="R11" s="43"/>
    </row>
    <row r="12" spans="1:18" ht="30" customHeight="1" x14ac:dyDescent="0.2">
      <c r="A12" s="171" t="s">
        <v>135</v>
      </c>
      <c r="B12" s="707" t="s">
        <v>439</v>
      </c>
      <c r="C12" s="708"/>
      <c r="D12" s="708"/>
      <c r="E12" s="708"/>
      <c r="F12" s="708"/>
      <c r="G12" s="708"/>
      <c r="H12" s="708"/>
      <c r="I12" s="708"/>
      <c r="J12" s="709"/>
      <c r="K12" s="176">
        <v>5</v>
      </c>
      <c r="L12" s="176">
        <f>Working!L375</f>
        <v>5</v>
      </c>
      <c r="M12" s="176">
        <f>Working!M375</f>
        <v>0</v>
      </c>
      <c r="N12" s="177"/>
      <c r="O12" s="176"/>
      <c r="P12" s="26"/>
      <c r="Q12" s="26"/>
      <c r="R12" s="26"/>
    </row>
    <row r="13" spans="1:18" s="41" customFormat="1" ht="30" customHeight="1" x14ac:dyDescent="0.2">
      <c r="A13" s="118"/>
      <c r="B13" s="582">
        <f>Working!B376</f>
        <v>0</v>
      </c>
      <c r="C13" s="594"/>
      <c r="D13" s="594"/>
      <c r="E13" s="594"/>
      <c r="F13" s="594"/>
      <c r="G13" s="594"/>
      <c r="H13" s="594"/>
      <c r="I13" s="594"/>
      <c r="J13" s="594"/>
      <c r="K13" s="594"/>
      <c r="L13" s="594"/>
      <c r="M13" s="594"/>
      <c r="N13" s="594"/>
      <c r="O13" s="595"/>
      <c r="P13" s="43"/>
      <c r="Q13" s="43"/>
      <c r="R13" s="43"/>
    </row>
    <row r="14" spans="1:18" ht="45" customHeight="1" x14ac:dyDescent="0.2">
      <c r="A14" s="171" t="s">
        <v>136</v>
      </c>
      <c r="B14" s="707" t="s">
        <v>440</v>
      </c>
      <c r="C14" s="708"/>
      <c r="D14" s="708"/>
      <c r="E14" s="708"/>
      <c r="F14" s="708"/>
      <c r="G14" s="708"/>
      <c r="H14" s="708"/>
      <c r="I14" s="708"/>
      <c r="J14" s="709"/>
      <c r="K14" s="176">
        <v>10</v>
      </c>
      <c r="L14" s="176">
        <f>Working!L377</f>
        <v>10</v>
      </c>
      <c r="M14" s="176">
        <f>Working!M377</f>
        <v>0</v>
      </c>
      <c r="N14" s="177"/>
      <c r="O14" s="176"/>
      <c r="P14" s="26"/>
      <c r="Q14" s="26"/>
      <c r="R14" s="26"/>
    </row>
    <row r="15" spans="1:18" s="41" customFormat="1" ht="30" customHeight="1" x14ac:dyDescent="0.2">
      <c r="A15" s="118"/>
      <c r="B15" s="582">
        <f>Working!B378</f>
        <v>0</v>
      </c>
      <c r="C15" s="594"/>
      <c r="D15" s="594"/>
      <c r="E15" s="594"/>
      <c r="F15" s="594"/>
      <c r="G15" s="594"/>
      <c r="H15" s="594"/>
      <c r="I15" s="594"/>
      <c r="J15" s="594"/>
      <c r="K15" s="594"/>
      <c r="L15" s="594"/>
      <c r="M15" s="594"/>
      <c r="N15" s="594"/>
      <c r="O15" s="595"/>
      <c r="P15" s="43"/>
      <c r="Q15" s="43"/>
      <c r="R15" s="43"/>
    </row>
    <row r="16" spans="1:18" s="8" customFormat="1" ht="45" customHeight="1" x14ac:dyDescent="0.2">
      <c r="A16" s="171" t="s">
        <v>137</v>
      </c>
      <c r="B16" s="707" t="s">
        <v>441</v>
      </c>
      <c r="C16" s="708"/>
      <c r="D16" s="708"/>
      <c r="E16" s="708"/>
      <c r="F16" s="708"/>
      <c r="G16" s="708"/>
      <c r="H16" s="708"/>
      <c r="I16" s="708"/>
      <c r="J16" s="709"/>
      <c r="K16" s="176">
        <v>15</v>
      </c>
      <c r="L16" s="176">
        <f>Working!L379</f>
        <v>0</v>
      </c>
      <c r="M16" s="176">
        <f>Working!M379</f>
        <v>0</v>
      </c>
      <c r="N16" s="176">
        <f>Working!N379</f>
        <v>15</v>
      </c>
      <c r="O16" s="176" t="s">
        <v>265</v>
      </c>
      <c r="P16" s="26"/>
      <c r="Q16" s="26"/>
      <c r="R16" s="26"/>
    </row>
    <row r="17" spans="1:18" s="41" customFormat="1" ht="30" customHeight="1" x14ac:dyDescent="0.2">
      <c r="A17" s="118"/>
      <c r="B17" s="582" t="str">
        <f>Working!B380</f>
        <v>N/A; Potatoes are stored in bulk form. Finished product is not at this loaction.</v>
      </c>
      <c r="C17" s="594"/>
      <c r="D17" s="594"/>
      <c r="E17" s="594"/>
      <c r="F17" s="594"/>
      <c r="G17" s="594"/>
      <c r="H17" s="594"/>
      <c r="I17" s="594"/>
      <c r="J17" s="594"/>
      <c r="K17" s="594"/>
      <c r="L17" s="594"/>
      <c r="M17" s="594"/>
      <c r="N17" s="594"/>
      <c r="O17" s="595"/>
      <c r="P17" s="43"/>
      <c r="Q17" s="43"/>
      <c r="R17" s="43"/>
    </row>
    <row r="18" spans="1:18" s="8" customFormat="1" ht="45" customHeight="1" x14ac:dyDescent="0.2">
      <c r="A18" s="171" t="s">
        <v>139</v>
      </c>
      <c r="B18" s="707" t="s">
        <v>442</v>
      </c>
      <c r="C18" s="708"/>
      <c r="D18" s="708"/>
      <c r="E18" s="708"/>
      <c r="F18" s="708"/>
      <c r="G18" s="708"/>
      <c r="H18" s="708"/>
      <c r="I18" s="708"/>
      <c r="J18" s="709"/>
      <c r="K18" s="176">
        <v>10</v>
      </c>
      <c r="L18" s="176">
        <f>Working!L381</f>
        <v>0</v>
      </c>
      <c r="M18" s="176">
        <f>Working!M381</f>
        <v>0</v>
      </c>
      <c r="N18" s="176">
        <f>Working!N381</f>
        <v>10</v>
      </c>
      <c r="O18" s="176"/>
      <c r="P18" s="26"/>
      <c r="Q18" s="26"/>
      <c r="R18" s="26"/>
    </row>
    <row r="19" spans="1:18" s="41" customFormat="1" ht="30" customHeight="1" x14ac:dyDescent="0.2">
      <c r="A19" s="118"/>
      <c r="B19" s="582" t="str">
        <f>Working!B382</f>
        <v>N/A; Packing containers, pallets, boxes, tote bags, and portable bins are not used by the auditee. Potatoes are stored in bulk.</v>
      </c>
      <c r="C19" s="594"/>
      <c r="D19" s="594"/>
      <c r="E19" s="594"/>
      <c r="F19" s="594"/>
      <c r="G19" s="594"/>
      <c r="H19" s="594"/>
      <c r="I19" s="594"/>
      <c r="J19" s="594"/>
      <c r="K19" s="594"/>
      <c r="L19" s="594"/>
      <c r="M19" s="594"/>
      <c r="N19" s="594"/>
      <c r="O19" s="595"/>
      <c r="P19" s="43"/>
      <c r="Q19" s="43"/>
      <c r="R19" s="43"/>
    </row>
    <row r="20" spans="1:18" s="8" customFormat="1" ht="45" customHeight="1" x14ac:dyDescent="0.2">
      <c r="A20" s="171" t="s">
        <v>140</v>
      </c>
      <c r="B20" s="707" t="s">
        <v>443</v>
      </c>
      <c r="C20" s="708"/>
      <c r="D20" s="708"/>
      <c r="E20" s="708"/>
      <c r="F20" s="708"/>
      <c r="G20" s="708"/>
      <c r="H20" s="708"/>
      <c r="I20" s="708"/>
      <c r="J20" s="709"/>
      <c r="K20" s="176">
        <v>5</v>
      </c>
      <c r="L20" s="176">
        <f>Working!L383</f>
        <v>0</v>
      </c>
      <c r="M20" s="176">
        <f>Working!M383</f>
        <v>0</v>
      </c>
      <c r="N20" s="176">
        <f>Working!N383</f>
        <v>5</v>
      </c>
      <c r="O20" s="176"/>
      <c r="P20" s="26"/>
      <c r="Q20" s="26"/>
      <c r="R20" s="26"/>
    </row>
    <row r="21" spans="1:18" s="41" customFormat="1" ht="30" customHeight="1" x14ac:dyDescent="0.2">
      <c r="A21" s="118"/>
      <c r="B21" s="582" t="str">
        <f>Working!B384</f>
        <v>N/A; Packing containers, pallets, boxes, tote bags, and portable bins are not used by the auditee. Potatoes are stored in bulk.</v>
      </c>
      <c r="C21" s="594"/>
      <c r="D21" s="594"/>
      <c r="E21" s="594"/>
      <c r="F21" s="594"/>
      <c r="G21" s="594"/>
      <c r="H21" s="594"/>
      <c r="I21" s="594"/>
      <c r="J21" s="594"/>
      <c r="K21" s="594"/>
      <c r="L21" s="594"/>
      <c r="M21" s="594"/>
      <c r="N21" s="594"/>
      <c r="O21" s="595"/>
      <c r="P21" s="43"/>
      <c r="Q21" s="43"/>
      <c r="R21" s="43"/>
    </row>
    <row r="22" spans="1:18" s="41" customFormat="1" ht="15" customHeight="1" x14ac:dyDescent="0.2">
      <c r="A22" s="392" t="s">
        <v>27</v>
      </c>
      <c r="B22" s="393"/>
      <c r="C22" s="393"/>
      <c r="D22" s="393"/>
      <c r="E22" s="393"/>
      <c r="F22" s="393"/>
      <c r="G22" s="393"/>
      <c r="H22" s="393"/>
      <c r="I22" s="393"/>
      <c r="J22" s="394"/>
      <c r="K22" s="128" t="s">
        <v>26</v>
      </c>
      <c r="L22" s="129" t="s">
        <v>9</v>
      </c>
      <c r="M22" s="129" t="s">
        <v>25</v>
      </c>
      <c r="N22" s="129" t="s">
        <v>24</v>
      </c>
      <c r="O22" s="129" t="s">
        <v>23</v>
      </c>
      <c r="P22" s="43"/>
      <c r="Q22" s="43"/>
      <c r="R22" s="43"/>
    </row>
    <row r="23" spans="1:18" s="8" customFormat="1" ht="45" customHeight="1" x14ac:dyDescent="0.2">
      <c r="A23" s="171" t="s">
        <v>141</v>
      </c>
      <c r="B23" s="707" t="s">
        <v>444</v>
      </c>
      <c r="C23" s="708"/>
      <c r="D23" s="708"/>
      <c r="E23" s="708"/>
      <c r="F23" s="708"/>
      <c r="G23" s="708"/>
      <c r="H23" s="708"/>
      <c r="I23" s="708"/>
      <c r="J23" s="709"/>
      <c r="K23" s="176">
        <v>10</v>
      </c>
      <c r="L23" s="176">
        <f>Working!L385</f>
        <v>0</v>
      </c>
      <c r="M23" s="176">
        <f>Working!M385</f>
        <v>10</v>
      </c>
      <c r="N23" s="176">
        <f>Working!N385</f>
        <v>0</v>
      </c>
      <c r="O23" s="176"/>
      <c r="P23" s="26"/>
      <c r="Q23" s="26"/>
      <c r="R23" s="26"/>
    </row>
    <row r="24" spans="1:18" s="41" customFormat="1" ht="30" customHeight="1" x14ac:dyDescent="0.2">
      <c r="A24" s="118"/>
      <c r="B24" s="582" t="str">
        <f>Working!B386</f>
        <v>No; Product temporarily stored in "even-flow" and trucks waiting to be unloaded are not covered.</v>
      </c>
      <c r="C24" s="594"/>
      <c r="D24" s="594"/>
      <c r="E24" s="594"/>
      <c r="F24" s="594"/>
      <c r="G24" s="594"/>
      <c r="H24" s="594"/>
      <c r="I24" s="594"/>
      <c r="J24" s="594"/>
      <c r="K24" s="594"/>
      <c r="L24" s="594"/>
      <c r="M24" s="594"/>
      <c r="N24" s="594"/>
      <c r="O24" s="595"/>
      <c r="P24" s="43"/>
      <c r="Q24" s="43"/>
      <c r="R24" s="43"/>
    </row>
    <row r="25" spans="1:18" s="8" customFormat="1" ht="45" customHeight="1" x14ac:dyDescent="0.2">
      <c r="A25" s="171" t="s">
        <v>142</v>
      </c>
      <c r="B25" s="707" t="s">
        <v>445</v>
      </c>
      <c r="C25" s="708"/>
      <c r="D25" s="708"/>
      <c r="E25" s="708"/>
      <c r="F25" s="708"/>
      <c r="G25" s="708"/>
      <c r="H25" s="708"/>
      <c r="I25" s="708"/>
      <c r="J25" s="709"/>
      <c r="K25" s="176">
        <v>10</v>
      </c>
      <c r="L25" s="176">
        <f>Working!L388</f>
        <v>10</v>
      </c>
      <c r="M25" s="176">
        <f>Working!M388</f>
        <v>0</v>
      </c>
      <c r="N25" s="176">
        <f>Working!N388</f>
        <v>0</v>
      </c>
      <c r="O25" s="176"/>
      <c r="P25" s="26"/>
      <c r="Q25" s="26"/>
      <c r="R25" s="26"/>
    </row>
    <row r="26" spans="1:18" s="41" customFormat="1" ht="30" customHeight="1" x14ac:dyDescent="0.2">
      <c r="A26" s="118"/>
      <c r="B26" s="582">
        <f>Working!B389</f>
        <v>0</v>
      </c>
      <c r="C26" s="594"/>
      <c r="D26" s="594"/>
      <c r="E26" s="594"/>
      <c r="F26" s="594"/>
      <c r="G26" s="594"/>
      <c r="H26" s="594"/>
      <c r="I26" s="594"/>
      <c r="J26" s="594"/>
      <c r="K26" s="594"/>
      <c r="L26" s="594"/>
      <c r="M26" s="594"/>
      <c r="N26" s="594"/>
      <c r="O26" s="595"/>
      <c r="P26" s="43"/>
      <c r="Q26" s="43"/>
      <c r="R26" s="43"/>
    </row>
    <row r="27" spans="1:18" s="8" customFormat="1" ht="30" customHeight="1" x14ac:dyDescent="0.2">
      <c r="A27" s="171" t="s">
        <v>143</v>
      </c>
      <c r="B27" s="707" t="s">
        <v>446</v>
      </c>
      <c r="C27" s="708"/>
      <c r="D27" s="708"/>
      <c r="E27" s="708"/>
      <c r="F27" s="708"/>
      <c r="G27" s="708"/>
      <c r="H27" s="708"/>
      <c r="I27" s="708"/>
      <c r="J27" s="709"/>
      <c r="K27" s="176">
        <v>5</v>
      </c>
      <c r="L27" s="176">
        <f>Working!L390</f>
        <v>5</v>
      </c>
      <c r="M27" s="176">
        <f>Working!M390</f>
        <v>0</v>
      </c>
      <c r="N27" s="176">
        <f>Working!N390</f>
        <v>0</v>
      </c>
      <c r="O27" s="176" t="s">
        <v>30</v>
      </c>
      <c r="P27" s="26"/>
      <c r="Q27" s="26"/>
      <c r="R27" s="26"/>
    </row>
    <row r="28" spans="1:18" s="41" customFormat="1" ht="30" customHeight="1" x14ac:dyDescent="0.2">
      <c r="A28" s="118"/>
      <c r="B28" s="582" t="str">
        <f>Working!B391</f>
        <v>Equipment cleaning dates are:7/13/20, 12/16/20, 12/30/20, 1/8/20.</v>
      </c>
      <c r="C28" s="594"/>
      <c r="D28" s="594"/>
      <c r="E28" s="594"/>
      <c r="F28" s="594"/>
      <c r="G28" s="594"/>
      <c r="H28" s="594"/>
      <c r="I28" s="594"/>
      <c r="J28" s="594"/>
      <c r="K28" s="594"/>
      <c r="L28" s="594"/>
      <c r="M28" s="594"/>
      <c r="N28" s="594"/>
      <c r="O28" s="595"/>
      <c r="P28" s="43"/>
      <c r="Q28" s="43"/>
      <c r="R28" s="43"/>
    </row>
    <row r="29" spans="1:18" ht="30" customHeight="1" x14ac:dyDescent="0.2">
      <c r="A29" s="459" t="s">
        <v>138</v>
      </c>
      <c r="B29" s="459"/>
      <c r="C29" s="459"/>
      <c r="D29" s="459"/>
      <c r="E29" s="459"/>
      <c r="F29" s="459"/>
      <c r="G29" s="459"/>
      <c r="H29" s="459"/>
      <c r="I29" s="459"/>
      <c r="J29" s="459"/>
      <c r="K29" s="459"/>
      <c r="L29" s="459"/>
      <c r="M29" s="459"/>
      <c r="N29" s="459"/>
      <c r="O29" s="459"/>
      <c r="P29" s="26"/>
      <c r="Q29" s="26"/>
      <c r="R29" s="26"/>
    </row>
    <row r="30" spans="1:18" s="5" customFormat="1" ht="14.25" x14ac:dyDescent="0.2">
      <c r="A30" s="392" t="s">
        <v>27</v>
      </c>
      <c r="B30" s="393"/>
      <c r="C30" s="393"/>
      <c r="D30" s="393"/>
      <c r="E30" s="393"/>
      <c r="F30" s="393"/>
      <c r="G30" s="393"/>
      <c r="H30" s="393"/>
      <c r="I30" s="393"/>
      <c r="J30" s="394"/>
      <c r="K30" s="128" t="s">
        <v>26</v>
      </c>
      <c r="L30" s="129" t="s">
        <v>9</v>
      </c>
      <c r="M30" s="129" t="s">
        <v>25</v>
      </c>
      <c r="N30" s="129" t="s">
        <v>24</v>
      </c>
      <c r="O30" s="129" t="s">
        <v>23</v>
      </c>
      <c r="P30" s="31"/>
      <c r="Q30" s="31"/>
      <c r="R30" s="31"/>
    </row>
    <row r="31" spans="1:18" s="16" customFormat="1" ht="30" customHeight="1" x14ac:dyDescent="0.2">
      <c r="A31" s="171" t="s">
        <v>144</v>
      </c>
      <c r="B31" s="707" t="s">
        <v>598</v>
      </c>
      <c r="C31" s="708"/>
      <c r="D31" s="708"/>
      <c r="E31" s="708"/>
      <c r="F31" s="708"/>
      <c r="G31" s="708"/>
      <c r="H31" s="708"/>
      <c r="I31" s="708"/>
      <c r="J31" s="709"/>
      <c r="K31" s="176">
        <v>10</v>
      </c>
      <c r="L31" s="176">
        <f>Working!L394</f>
        <v>10</v>
      </c>
      <c r="M31" s="176">
        <f>Working!M394</f>
        <v>0</v>
      </c>
      <c r="N31" s="176">
        <f>Working!N394</f>
        <v>0</v>
      </c>
      <c r="O31" s="176" t="s">
        <v>30</v>
      </c>
      <c r="P31" s="32"/>
      <c r="Q31" s="32"/>
      <c r="R31" s="32"/>
    </row>
    <row r="32" spans="1:18" s="42" customFormat="1" ht="30" customHeight="1" x14ac:dyDescent="0.2">
      <c r="A32" s="118"/>
      <c r="B32" s="582">
        <f>Working!B395</f>
        <v>0</v>
      </c>
      <c r="C32" s="594"/>
      <c r="D32" s="594"/>
      <c r="E32" s="594"/>
      <c r="F32" s="594"/>
      <c r="G32" s="594"/>
      <c r="H32" s="594"/>
      <c r="I32" s="594"/>
      <c r="J32" s="594"/>
      <c r="K32" s="594"/>
      <c r="L32" s="594"/>
      <c r="M32" s="594"/>
      <c r="N32" s="594"/>
      <c r="O32" s="595"/>
      <c r="P32" s="32"/>
      <c r="Q32" s="32"/>
      <c r="R32" s="32"/>
    </row>
    <row r="33" spans="1:18" s="16" customFormat="1" ht="30" customHeight="1" x14ac:dyDescent="0.2">
      <c r="A33" s="171" t="s">
        <v>145</v>
      </c>
      <c r="B33" s="407" t="s">
        <v>431</v>
      </c>
      <c r="C33" s="408"/>
      <c r="D33" s="408"/>
      <c r="E33" s="408"/>
      <c r="F33" s="408"/>
      <c r="G33" s="408"/>
      <c r="H33" s="408"/>
      <c r="I33" s="408"/>
      <c r="J33" s="409"/>
      <c r="K33" s="176">
        <v>10</v>
      </c>
      <c r="L33" s="176">
        <f>Working!L396</f>
        <v>10</v>
      </c>
      <c r="M33" s="176">
        <f>Working!M396</f>
        <v>0</v>
      </c>
      <c r="N33" s="176">
        <f>Working!N396</f>
        <v>0</v>
      </c>
      <c r="O33" s="176" t="s">
        <v>30</v>
      </c>
      <c r="P33" s="32"/>
      <c r="Q33" s="32"/>
      <c r="R33" s="32"/>
    </row>
    <row r="34" spans="1:18" s="42" customFormat="1" ht="30" customHeight="1" x14ac:dyDescent="0.2">
      <c r="A34" s="118"/>
      <c r="B34" s="582">
        <f>Working!B397</f>
        <v>0</v>
      </c>
      <c r="C34" s="594"/>
      <c r="D34" s="594"/>
      <c r="E34" s="594"/>
      <c r="F34" s="594"/>
      <c r="G34" s="594"/>
      <c r="H34" s="594"/>
      <c r="I34" s="594"/>
      <c r="J34" s="594"/>
      <c r="K34" s="594"/>
      <c r="L34" s="594"/>
      <c r="M34" s="594"/>
      <c r="N34" s="594"/>
      <c r="O34" s="595"/>
      <c r="P34" s="32"/>
      <c r="Q34" s="32"/>
      <c r="R34" s="32"/>
    </row>
    <row r="35" spans="1:18" s="16" customFormat="1" ht="30" customHeight="1" x14ac:dyDescent="0.2">
      <c r="A35" s="171" t="s">
        <v>146</v>
      </c>
      <c r="B35" s="713" t="s">
        <v>432</v>
      </c>
      <c r="C35" s="714"/>
      <c r="D35" s="714"/>
      <c r="E35" s="714"/>
      <c r="F35" s="714"/>
      <c r="G35" s="714"/>
      <c r="H35" s="714"/>
      <c r="I35" s="714"/>
      <c r="J35" s="715"/>
      <c r="K35" s="176">
        <v>5</v>
      </c>
      <c r="L35" s="176">
        <f>Working!L398</f>
        <v>5</v>
      </c>
      <c r="M35" s="176">
        <f>Working!M398</f>
        <v>0</v>
      </c>
      <c r="N35" s="176">
        <f>Working!N398</f>
        <v>0</v>
      </c>
      <c r="O35" s="176" t="s">
        <v>264</v>
      </c>
      <c r="P35" s="32"/>
      <c r="Q35" s="32"/>
      <c r="R35" s="32"/>
    </row>
    <row r="36" spans="1:18" s="42" customFormat="1" ht="30" customHeight="1" x14ac:dyDescent="0.2">
      <c r="A36" s="118"/>
      <c r="B36" s="582">
        <f>Working!B399</f>
        <v>0</v>
      </c>
      <c r="C36" s="594"/>
      <c r="D36" s="594"/>
      <c r="E36" s="594"/>
      <c r="F36" s="594"/>
      <c r="G36" s="594"/>
      <c r="H36" s="594"/>
      <c r="I36" s="594"/>
      <c r="J36" s="594"/>
      <c r="K36" s="594"/>
      <c r="L36" s="594"/>
      <c r="M36" s="594"/>
      <c r="N36" s="594"/>
      <c r="O36" s="595"/>
      <c r="P36" s="32"/>
      <c r="Q36" s="32"/>
      <c r="R36" s="32"/>
    </row>
    <row r="37" spans="1:18" s="16" customFormat="1" ht="30" customHeight="1" x14ac:dyDescent="0.2">
      <c r="A37" s="171" t="s">
        <v>147</v>
      </c>
      <c r="B37" s="707" t="s">
        <v>447</v>
      </c>
      <c r="C37" s="708"/>
      <c r="D37" s="708"/>
      <c r="E37" s="708"/>
      <c r="F37" s="708"/>
      <c r="G37" s="708"/>
      <c r="H37" s="708"/>
      <c r="I37" s="708"/>
      <c r="J37" s="709"/>
      <c r="K37" s="176">
        <v>5</v>
      </c>
      <c r="L37" s="176">
        <f>Working!L400</f>
        <v>5</v>
      </c>
      <c r="M37" s="176">
        <f>Working!M400</f>
        <v>0</v>
      </c>
      <c r="N37" s="176">
        <f>Working!N400</f>
        <v>0</v>
      </c>
      <c r="O37" s="176"/>
      <c r="P37" s="32"/>
      <c r="Q37" s="32"/>
      <c r="R37" s="32"/>
    </row>
    <row r="38" spans="1:18" s="42" customFormat="1" ht="30" customHeight="1" x14ac:dyDescent="0.2">
      <c r="A38" s="118"/>
      <c r="B38" s="582">
        <f>Working!B401</f>
        <v>0</v>
      </c>
      <c r="C38" s="594"/>
      <c r="D38" s="594"/>
      <c r="E38" s="594"/>
      <c r="F38" s="594"/>
      <c r="G38" s="594"/>
      <c r="H38" s="594"/>
      <c r="I38" s="594"/>
      <c r="J38" s="594"/>
      <c r="K38" s="594"/>
      <c r="L38" s="594"/>
      <c r="M38" s="594"/>
      <c r="N38" s="594"/>
      <c r="O38" s="595"/>
      <c r="P38" s="32"/>
      <c r="Q38" s="32"/>
      <c r="R38" s="32"/>
    </row>
    <row r="39" spans="1:18" ht="30" customHeight="1" x14ac:dyDescent="0.2">
      <c r="A39" s="459" t="s">
        <v>273</v>
      </c>
      <c r="B39" s="459"/>
      <c r="C39" s="459"/>
      <c r="D39" s="459"/>
      <c r="E39" s="459"/>
      <c r="F39" s="459"/>
      <c r="G39" s="459"/>
      <c r="H39" s="459"/>
      <c r="I39" s="459"/>
      <c r="J39" s="459"/>
      <c r="K39" s="459"/>
      <c r="L39" s="459"/>
      <c r="M39" s="459"/>
      <c r="N39" s="459"/>
      <c r="O39" s="459"/>
      <c r="P39" s="26"/>
      <c r="Q39" s="26"/>
      <c r="R39" s="26"/>
    </row>
    <row r="40" spans="1:18" s="5" customFormat="1" ht="14.25" x14ac:dyDescent="0.2">
      <c r="A40" s="392" t="s">
        <v>27</v>
      </c>
      <c r="B40" s="393"/>
      <c r="C40" s="393"/>
      <c r="D40" s="393"/>
      <c r="E40" s="393"/>
      <c r="F40" s="393"/>
      <c r="G40" s="393"/>
      <c r="H40" s="393"/>
      <c r="I40" s="393"/>
      <c r="J40" s="394"/>
      <c r="K40" s="128" t="s">
        <v>26</v>
      </c>
      <c r="L40" s="129" t="s">
        <v>9</v>
      </c>
      <c r="M40" s="129" t="s">
        <v>25</v>
      </c>
      <c r="N40" s="129" t="s">
        <v>24</v>
      </c>
      <c r="O40" s="129" t="s">
        <v>23</v>
      </c>
      <c r="P40" s="31"/>
      <c r="Q40" s="31"/>
      <c r="R40" s="31"/>
    </row>
    <row r="41" spans="1:18" s="16" customFormat="1" ht="33" customHeight="1" x14ac:dyDescent="0.2">
      <c r="A41" s="171" t="s">
        <v>148</v>
      </c>
      <c r="B41" s="407" t="s">
        <v>599</v>
      </c>
      <c r="C41" s="408"/>
      <c r="D41" s="408"/>
      <c r="E41" s="408"/>
      <c r="F41" s="408"/>
      <c r="G41" s="408"/>
      <c r="H41" s="408"/>
      <c r="I41" s="408"/>
      <c r="J41" s="409"/>
      <c r="K41" s="133">
        <v>15</v>
      </c>
      <c r="L41" s="176">
        <f>Working!L404</f>
        <v>15</v>
      </c>
      <c r="M41" s="176">
        <f>Working!M404</f>
        <v>0</v>
      </c>
      <c r="N41" s="176">
        <f>Working!N404</f>
        <v>0</v>
      </c>
      <c r="O41" s="133" t="s">
        <v>264</v>
      </c>
      <c r="P41" s="32"/>
      <c r="Q41" s="32"/>
      <c r="R41" s="32"/>
    </row>
    <row r="42" spans="1:18" s="42" customFormat="1" ht="30" customHeight="1" x14ac:dyDescent="0.2">
      <c r="A42" s="118"/>
      <c r="B42" s="582">
        <f>Working!B405</f>
        <v>0</v>
      </c>
      <c r="C42" s="594"/>
      <c r="D42" s="594"/>
      <c r="E42" s="594"/>
      <c r="F42" s="594"/>
      <c r="G42" s="594"/>
      <c r="H42" s="594"/>
      <c r="I42" s="594"/>
      <c r="J42" s="594"/>
      <c r="K42" s="594"/>
      <c r="L42" s="594"/>
      <c r="M42" s="594"/>
      <c r="N42" s="594"/>
      <c r="O42" s="595"/>
      <c r="P42" s="32"/>
      <c r="Q42" s="32"/>
      <c r="R42" s="32"/>
    </row>
    <row r="43" spans="1:18" s="16" customFormat="1" ht="45" customHeight="1" x14ac:dyDescent="0.2">
      <c r="A43" s="171" t="s">
        <v>150</v>
      </c>
      <c r="B43" s="707" t="s">
        <v>448</v>
      </c>
      <c r="C43" s="708"/>
      <c r="D43" s="708"/>
      <c r="E43" s="708"/>
      <c r="F43" s="708"/>
      <c r="G43" s="708"/>
      <c r="H43" s="708"/>
      <c r="I43" s="708"/>
      <c r="J43" s="709"/>
      <c r="K43" s="133">
        <v>10</v>
      </c>
      <c r="L43" s="176">
        <f>Working!L406</f>
        <v>0</v>
      </c>
      <c r="M43" s="176">
        <f>Working!M406</f>
        <v>0</v>
      </c>
      <c r="N43" s="176">
        <f>Working!N406</f>
        <v>10</v>
      </c>
      <c r="O43" s="133" t="s">
        <v>264</v>
      </c>
      <c r="P43" s="32"/>
      <c r="Q43" s="32"/>
      <c r="R43" s="32"/>
    </row>
    <row r="44" spans="1:18" s="42" customFormat="1" ht="30" customHeight="1" x14ac:dyDescent="0.2">
      <c r="A44" s="118"/>
      <c r="B44" s="582" t="str">
        <f>Working!B407</f>
        <v>N/A; Ice is not used for cooling.</v>
      </c>
      <c r="C44" s="594"/>
      <c r="D44" s="594"/>
      <c r="E44" s="594"/>
      <c r="F44" s="594"/>
      <c r="G44" s="594"/>
      <c r="H44" s="594"/>
      <c r="I44" s="594"/>
      <c r="J44" s="594"/>
      <c r="K44" s="594"/>
      <c r="L44" s="594"/>
      <c r="M44" s="594"/>
      <c r="N44" s="594"/>
      <c r="O44" s="595"/>
      <c r="P44" s="32"/>
      <c r="Q44" s="32"/>
      <c r="R44" s="32"/>
    </row>
    <row r="45" spans="1:18" s="42" customFormat="1" ht="15" customHeight="1" x14ac:dyDescent="0.2">
      <c r="A45" s="392" t="s">
        <v>27</v>
      </c>
      <c r="B45" s="393"/>
      <c r="C45" s="393"/>
      <c r="D45" s="393"/>
      <c r="E45" s="393"/>
      <c r="F45" s="393"/>
      <c r="G45" s="393"/>
      <c r="H45" s="393"/>
      <c r="I45" s="393"/>
      <c r="J45" s="394"/>
      <c r="K45" s="128" t="s">
        <v>26</v>
      </c>
      <c r="L45" s="129" t="s">
        <v>9</v>
      </c>
      <c r="M45" s="129" t="s">
        <v>25</v>
      </c>
      <c r="N45" s="129" t="s">
        <v>24</v>
      </c>
      <c r="O45" s="129" t="s">
        <v>23</v>
      </c>
      <c r="P45" s="32"/>
      <c r="Q45" s="32"/>
      <c r="R45" s="32"/>
    </row>
    <row r="46" spans="1:18" s="16" customFormat="1" ht="30" customHeight="1" x14ac:dyDescent="0.2">
      <c r="A46" s="171" t="s">
        <v>151</v>
      </c>
      <c r="B46" s="707" t="s">
        <v>449</v>
      </c>
      <c r="C46" s="708"/>
      <c r="D46" s="708"/>
      <c r="E46" s="708"/>
      <c r="F46" s="708"/>
      <c r="G46" s="708"/>
      <c r="H46" s="708"/>
      <c r="I46" s="708"/>
      <c r="J46" s="709"/>
      <c r="K46" s="133">
        <v>5</v>
      </c>
      <c r="L46" s="176">
        <f>Working!L408</f>
        <v>5</v>
      </c>
      <c r="M46" s="176">
        <f>Working!M408</f>
        <v>0</v>
      </c>
      <c r="N46" s="176">
        <f>Working!N408</f>
        <v>0</v>
      </c>
      <c r="O46" s="133" t="s">
        <v>30</v>
      </c>
      <c r="P46" s="32"/>
      <c r="Q46" s="32"/>
      <c r="R46" s="32"/>
    </row>
    <row r="47" spans="1:18" s="42" customFormat="1" ht="30" customHeight="1" x14ac:dyDescent="0.2">
      <c r="A47" s="118"/>
      <c r="B47" s="582">
        <f>Working!B409</f>
        <v>0</v>
      </c>
      <c r="C47" s="594"/>
      <c r="D47" s="594"/>
      <c r="E47" s="594"/>
      <c r="F47" s="594"/>
      <c r="G47" s="594"/>
      <c r="H47" s="594"/>
      <c r="I47" s="594"/>
      <c r="J47" s="594"/>
      <c r="K47" s="594"/>
      <c r="L47" s="594"/>
      <c r="M47" s="594"/>
      <c r="N47" s="594"/>
      <c r="O47" s="595"/>
      <c r="P47" s="32"/>
      <c r="Q47" s="32"/>
      <c r="R47" s="32"/>
    </row>
    <row r="48" spans="1:18" s="16" customFormat="1" ht="30" customHeight="1" x14ac:dyDescent="0.2">
      <c r="A48" s="171" t="s">
        <v>152</v>
      </c>
      <c r="B48" s="707" t="s">
        <v>450</v>
      </c>
      <c r="C48" s="708"/>
      <c r="D48" s="708"/>
      <c r="E48" s="708"/>
      <c r="F48" s="708"/>
      <c r="G48" s="708"/>
      <c r="H48" s="708"/>
      <c r="I48" s="708"/>
      <c r="J48" s="709"/>
      <c r="K48" s="133">
        <v>5</v>
      </c>
      <c r="L48" s="176">
        <f>Working!L410</f>
        <v>5</v>
      </c>
      <c r="M48" s="176">
        <f>Working!M410</f>
        <v>0</v>
      </c>
      <c r="N48" s="176">
        <f>Working!N410</f>
        <v>0</v>
      </c>
      <c r="O48" s="133" t="s">
        <v>30</v>
      </c>
      <c r="P48" s="32"/>
      <c r="Q48" s="32"/>
      <c r="R48" s="32"/>
    </row>
    <row r="49" spans="1:18" s="42" customFormat="1" ht="30" customHeight="1" x14ac:dyDescent="0.2">
      <c r="A49" s="118"/>
      <c r="B49" s="582">
        <f>Working!B411</f>
        <v>0</v>
      </c>
      <c r="C49" s="594"/>
      <c r="D49" s="594"/>
      <c r="E49" s="594"/>
      <c r="F49" s="594"/>
      <c r="G49" s="594"/>
      <c r="H49" s="594"/>
      <c r="I49" s="594"/>
      <c r="J49" s="594"/>
      <c r="K49" s="594"/>
      <c r="L49" s="594"/>
      <c r="M49" s="594"/>
      <c r="N49" s="594"/>
      <c r="O49" s="595"/>
      <c r="P49" s="32"/>
      <c r="Q49" s="32"/>
      <c r="R49" s="32"/>
    </row>
    <row r="50" spans="1:18" s="16" customFormat="1" ht="30" customHeight="1" x14ac:dyDescent="0.2">
      <c r="A50" s="171" t="s">
        <v>153</v>
      </c>
      <c r="B50" s="707" t="s">
        <v>600</v>
      </c>
      <c r="C50" s="708"/>
      <c r="D50" s="708"/>
      <c r="E50" s="708"/>
      <c r="F50" s="708"/>
      <c r="G50" s="708"/>
      <c r="H50" s="708"/>
      <c r="I50" s="708"/>
      <c r="J50" s="709"/>
      <c r="K50" s="133">
        <v>10</v>
      </c>
      <c r="L50" s="176">
        <f>Working!L414</f>
        <v>10</v>
      </c>
      <c r="M50" s="176">
        <f>Working!M414</f>
        <v>0</v>
      </c>
      <c r="N50" s="176">
        <f>Working!N414</f>
        <v>0</v>
      </c>
      <c r="O50" s="133"/>
      <c r="P50" s="32"/>
      <c r="Q50" s="32"/>
      <c r="R50" s="32"/>
    </row>
    <row r="51" spans="1:18" s="42" customFormat="1" ht="30" customHeight="1" x14ac:dyDescent="0.2">
      <c r="A51" s="118"/>
      <c r="B51" s="582">
        <f>Working!B415</f>
        <v>0</v>
      </c>
      <c r="C51" s="594"/>
      <c r="D51" s="594"/>
      <c r="E51" s="594"/>
      <c r="F51" s="594"/>
      <c r="G51" s="594"/>
      <c r="H51" s="594"/>
      <c r="I51" s="594"/>
      <c r="J51" s="594"/>
      <c r="K51" s="594"/>
      <c r="L51" s="594"/>
      <c r="M51" s="594"/>
      <c r="N51" s="594"/>
      <c r="O51" s="595"/>
      <c r="P51" s="32"/>
      <c r="Q51" s="32"/>
      <c r="R51" s="32"/>
    </row>
    <row r="52" spans="1:18" s="16" customFormat="1" ht="30" customHeight="1" x14ac:dyDescent="0.2">
      <c r="A52" s="171" t="s">
        <v>274</v>
      </c>
      <c r="B52" s="707" t="s">
        <v>601</v>
      </c>
      <c r="C52" s="708"/>
      <c r="D52" s="708"/>
      <c r="E52" s="708"/>
      <c r="F52" s="708"/>
      <c r="G52" s="708"/>
      <c r="H52" s="708"/>
      <c r="I52" s="708"/>
      <c r="J52" s="709"/>
      <c r="K52" s="133">
        <v>10</v>
      </c>
      <c r="L52" s="176">
        <f>Working!L416</f>
        <v>10</v>
      </c>
      <c r="M52" s="176">
        <f>Working!M416</f>
        <v>0</v>
      </c>
      <c r="N52" s="176">
        <f>Working!N416</f>
        <v>0</v>
      </c>
      <c r="O52" s="133" t="s">
        <v>30</v>
      </c>
      <c r="P52" s="32"/>
      <c r="Q52" s="32"/>
      <c r="R52" s="32"/>
    </row>
    <row r="53" spans="1:18" s="42" customFormat="1" ht="30" customHeight="1" x14ac:dyDescent="0.2">
      <c r="A53" s="118"/>
      <c r="B53" s="582">
        <f>Working!B417</f>
        <v>0</v>
      </c>
      <c r="C53" s="594"/>
      <c r="D53" s="594"/>
      <c r="E53" s="594"/>
      <c r="F53" s="594"/>
      <c r="G53" s="594"/>
      <c r="H53" s="594"/>
      <c r="I53" s="594"/>
      <c r="J53" s="594"/>
      <c r="K53" s="594"/>
      <c r="L53" s="594"/>
      <c r="M53" s="594"/>
      <c r="N53" s="594"/>
      <c r="O53" s="595"/>
      <c r="P53" s="32"/>
      <c r="Q53" s="32"/>
      <c r="R53" s="32"/>
    </row>
    <row r="54" spans="1:18" s="16" customFormat="1" ht="30" customHeight="1" x14ac:dyDescent="0.2">
      <c r="A54" s="171" t="s">
        <v>275</v>
      </c>
      <c r="B54" s="707" t="s">
        <v>452</v>
      </c>
      <c r="C54" s="708"/>
      <c r="D54" s="708"/>
      <c r="E54" s="708"/>
      <c r="F54" s="708"/>
      <c r="G54" s="708"/>
      <c r="H54" s="708"/>
      <c r="I54" s="708"/>
      <c r="J54" s="709"/>
      <c r="K54" s="133">
        <v>10</v>
      </c>
      <c r="L54" s="176">
        <f>Working!L418</f>
        <v>0</v>
      </c>
      <c r="M54" s="176">
        <f>Working!M418</f>
        <v>0</v>
      </c>
      <c r="N54" s="176">
        <f>Working!N418</f>
        <v>10</v>
      </c>
      <c r="O54" s="133"/>
      <c r="P54" s="32"/>
      <c r="Q54" s="32"/>
      <c r="R54" s="32"/>
    </row>
    <row r="55" spans="1:18" s="42" customFormat="1" ht="30" customHeight="1" x14ac:dyDescent="0.2">
      <c r="A55" s="118"/>
      <c r="B55" s="723" t="str">
        <f>Working!B419</f>
        <v>N/A; Ice is not used for cooling.</v>
      </c>
      <c r="C55" s="724"/>
      <c r="D55" s="724"/>
      <c r="E55" s="724"/>
      <c r="F55" s="724"/>
      <c r="G55" s="724"/>
      <c r="H55" s="724"/>
      <c r="I55" s="724"/>
      <c r="J55" s="724"/>
      <c r="K55" s="724"/>
      <c r="L55" s="724"/>
      <c r="M55" s="724"/>
      <c r="N55" s="724"/>
      <c r="O55" s="725"/>
      <c r="P55" s="32"/>
      <c r="Q55" s="32"/>
      <c r="R55" s="32"/>
    </row>
    <row r="56" spans="1:18" s="17" customFormat="1" ht="30" customHeight="1" x14ac:dyDescent="0.25">
      <c r="A56" s="459" t="s">
        <v>219</v>
      </c>
      <c r="B56" s="459"/>
      <c r="C56" s="459"/>
      <c r="D56" s="459"/>
      <c r="E56" s="459"/>
      <c r="F56" s="459"/>
      <c r="G56" s="459"/>
      <c r="H56" s="459"/>
      <c r="I56" s="459"/>
      <c r="J56" s="459"/>
      <c r="K56" s="459"/>
      <c r="L56" s="459"/>
      <c r="M56" s="459"/>
      <c r="N56" s="459"/>
      <c r="O56" s="459"/>
      <c r="P56" s="33"/>
      <c r="Q56" s="33"/>
      <c r="R56" s="33"/>
    </row>
    <row r="57" spans="1:18" s="5" customFormat="1" ht="14.25" x14ac:dyDescent="0.2">
      <c r="A57" s="392" t="s">
        <v>27</v>
      </c>
      <c r="B57" s="393"/>
      <c r="C57" s="393"/>
      <c r="D57" s="393"/>
      <c r="E57" s="393"/>
      <c r="F57" s="393"/>
      <c r="G57" s="393"/>
      <c r="H57" s="393"/>
      <c r="I57" s="393"/>
      <c r="J57" s="394"/>
      <c r="K57" s="128" t="s">
        <v>26</v>
      </c>
      <c r="L57" s="129" t="s">
        <v>9</v>
      </c>
      <c r="M57" s="129" t="s">
        <v>25</v>
      </c>
      <c r="N57" s="129" t="s">
        <v>24</v>
      </c>
      <c r="O57" s="129" t="s">
        <v>23</v>
      </c>
      <c r="P57" s="31"/>
      <c r="Q57" s="31"/>
      <c r="R57" s="31"/>
    </row>
    <row r="58" spans="1:18" s="16" customFormat="1" ht="45" customHeight="1" x14ac:dyDescent="0.2">
      <c r="A58" s="160" t="s">
        <v>276</v>
      </c>
      <c r="B58" s="707" t="s">
        <v>453</v>
      </c>
      <c r="C58" s="708"/>
      <c r="D58" s="708"/>
      <c r="E58" s="708"/>
      <c r="F58" s="708"/>
      <c r="G58" s="708"/>
      <c r="H58" s="708"/>
      <c r="I58" s="708"/>
      <c r="J58" s="709"/>
      <c r="K58" s="133">
        <v>10</v>
      </c>
      <c r="L58" s="176">
        <f>Working!L422</f>
        <v>10</v>
      </c>
      <c r="M58" s="176">
        <f>Working!M422</f>
        <v>0</v>
      </c>
      <c r="N58" s="113"/>
      <c r="O58" s="133" t="s">
        <v>265</v>
      </c>
      <c r="P58" s="32"/>
      <c r="Q58" s="32"/>
      <c r="R58" s="32"/>
    </row>
    <row r="59" spans="1:18" s="42" customFormat="1" ht="30" customHeight="1" x14ac:dyDescent="0.2">
      <c r="A59" s="118"/>
      <c r="B59" s="582">
        <f>Working!B423</f>
        <v>0</v>
      </c>
      <c r="C59" s="594"/>
      <c r="D59" s="594"/>
      <c r="E59" s="594"/>
      <c r="F59" s="594"/>
      <c r="G59" s="594"/>
      <c r="H59" s="594"/>
      <c r="I59" s="594"/>
      <c r="J59" s="594"/>
      <c r="K59" s="594"/>
      <c r="L59" s="594"/>
      <c r="M59" s="594"/>
      <c r="N59" s="594"/>
      <c r="O59" s="595"/>
      <c r="P59" s="32"/>
      <c r="Q59" s="32"/>
      <c r="R59" s="32"/>
    </row>
    <row r="60" spans="1:18" s="16" customFormat="1" ht="30" customHeight="1" x14ac:dyDescent="0.2">
      <c r="A60" s="160" t="s">
        <v>277</v>
      </c>
      <c r="B60" s="707" t="s">
        <v>454</v>
      </c>
      <c r="C60" s="708"/>
      <c r="D60" s="708"/>
      <c r="E60" s="708"/>
      <c r="F60" s="708"/>
      <c r="G60" s="708"/>
      <c r="H60" s="708"/>
      <c r="I60" s="708"/>
      <c r="J60" s="709"/>
      <c r="K60" s="133">
        <v>10</v>
      </c>
      <c r="L60" s="176">
        <f>Working!L424</f>
        <v>10</v>
      </c>
      <c r="M60" s="176">
        <f>Working!M424</f>
        <v>0</v>
      </c>
      <c r="N60" s="113"/>
      <c r="O60" s="133" t="s">
        <v>265</v>
      </c>
      <c r="P60" s="32"/>
      <c r="Q60" s="32"/>
      <c r="R60" s="32"/>
    </row>
    <row r="61" spans="1:18" s="42" customFormat="1" ht="30" customHeight="1" x14ac:dyDescent="0.2">
      <c r="A61" s="118"/>
      <c r="B61" s="582">
        <f>Working!B425</f>
        <v>0</v>
      </c>
      <c r="C61" s="594"/>
      <c r="D61" s="594"/>
      <c r="E61" s="594"/>
      <c r="F61" s="594"/>
      <c r="G61" s="594"/>
      <c r="H61" s="594"/>
      <c r="I61" s="594"/>
      <c r="J61" s="594"/>
      <c r="K61" s="594"/>
      <c r="L61" s="594"/>
      <c r="M61" s="594"/>
      <c r="N61" s="594"/>
      <c r="O61" s="595"/>
      <c r="P61" s="32"/>
      <c r="Q61" s="32"/>
      <c r="R61" s="32"/>
    </row>
    <row r="62" spans="1:18" s="16" customFormat="1" ht="45" customHeight="1" x14ac:dyDescent="0.2">
      <c r="A62" s="160" t="s">
        <v>278</v>
      </c>
      <c r="B62" s="707" t="s">
        <v>455</v>
      </c>
      <c r="C62" s="708"/>
      <c r="D62" s="708"/>
      <c r="E62" s="708"/>
      <c r="F62" s="708"/>
      <c r="G62" s="708"/>
      <c r="H62" s="708"/>
      <c r="I62" s="708"/>
      <c r="J62" s="709"/>
      <c r="K62" s="133">
        <v>10</v>
      </c>
      <c r="L62" s="176">
        <f>Working!L426</f>
        <v>0</v>
      </c>
      <c r="M62" s="176">
        <f>Working!M426</f>
        <v>0</v>
      </c>
      <c r="N62" s="176">
        <f>Working!N426</f>
        <v>10</v>
      </c>
      <c r="O62" s="133" t="s">
        <v>265</v>
      </c>
      <c r="P62" s="32"/>
      <c r="Q62" s="32"/>
      <c r="R62" s="32"/>
    </row>
    <row r="63" spans="1:18" s="42" customFormat="1" ht="30" customHeight="1" x14ac:dyDescent="0.2">
      <c r="A63" s="118"/>
      <c r="B63" s="582" t="str">
        <f>Working!B427</f>
        <v>N/A; Specific shipping tempatures are not required for bulk raw potatoes.</v>
      </c>
      <c r="C63" s="594"/>
      <c r="D63" s="594"/>
      <c r="E63" s="594"/>
      <c r="F63" s="594"/>
      <c r="G63" s="594"/>
      <c r="H63" s="594"/>
      <c r="I63" s="594"/>
      <c r="J63" s="594"/>
      <c r="K63" s="594"/>
      <c r="L63" s="594"/>
      <c r="M63" s="594"/>
      <c r="N63" s="594"/>
      <c r="O63" s="595"/>
      <c r="P63" s="32"/>
      <c r="Q63" s="32"/>
      <c r="R63" s="32"/>
    </row>
    <row r="64" spans="1:18" s="16" customFormat="1" ht="15" customHeight="1" x14ac:dyDescent="0.2">
      <c r="A64" s="160" t="s">
        <v>279</v>
      </c>
      <c r="B64" s="716" t="s">
        <v>456</v>
      </c>
      <c r="C64" s="717"/>
      <c r="D64" s="717"/>
      <c r="E64" s="717"/>
      <c r="F64" s="717"/>
      <c r="G64" s="717"/>
      <c r="H64" s="717"/>
      <c r="I64" s="717"/>
      <c r="J64" s="718"/>
      <c r="K64" s="133">
        <v>5</v>
      </c>
      <c r="L64" s="176">
        <f>Working!L428</f>
        <v>5</v>
      </c>
      <c r="M64" s="176">
        <f>Working!M428</f>
        <v>0</v>
      </c>
      <c r="N64" s="113"/>
      <c r="O64" s="133" t="s">
        <v>265</v>
      </c>
      <c r="P64" s="32"/>
      <c r="Q64" s="32"/>
      <c r="R64" s="32"/>
    </row>
    <row r="65" spans="1:18" s="42" customFormat="1" ht="30" customHeight="1" x14ac:dyDescent="0.2">
      <c r="A65" s="118"/>
      <c r="B65" s="582">
        <f>Working!B429</f>
        <v>0</v>
      </c>
      <c r="C65" s="594"/>
      <c r="D65" s="594"/>
      <c r="E65" s="594"/>
      <c r="F65" s="594"/>
      <c r="G65" s="594"/>
      <c r="H65" s="594"/>
      <c r="I65" s="594"/>
      <c r="J65" s="594"/>
      <c r="K65" s="594"/>
      <c r="L65" s="594"/>
      <c r="M65" s="594"/>
      <c r="N65" s="594"/>
      <c r="O65" s="595"/>
      <c r="P65" s="32"/>
      <c r="Q65" s="32"/>
      <c r="R65" s="32"/>
    </row>
    <row r="66" spans="1:18" ht="30" customHeight="1" x14ac:dyDescent="0.2">
      <c r="A66" s="459" t="s">
        <v>280</v>
      </c>
      <c r="B66" s="459"/>
      <c r="C66" s="459"/>
      <c r="D66" s="459"/>
      <c r="E66" s="459"/>
      <c r="F66" s="459"/>
      <c r="G66" s="459"/>
      <c r="H66" s="459"/>
      <c r="I66" s="459"/>
      <c r="J66" s="459"/>
      <c r="K66" s="459"/>
      <c r="L66" s="459"/>
      <c r="M66" s="459"/>
      <c r="N66" s="459"/>
      <c r="O66" s="459"/>
      <c r="P66" s="26"/>
      <c r="Q66" s="26"/>
      <c r="R66" s="26"/>
    </row>
    <row r="67" spans="1:18" s="5" customFormat="1" ht="14.25" x14ac:dyDescent="0.2">
      <c r="A67" s="392" t="s">
        <v>27</v>
      </c>
      <c r="B67" s="393"/>
      <c r="C67" s="393"/>
      <c r="D67" s="393"/>
      <c r="E67" s="393"/>
      <c r="F67" s="393"/>
      <c r="G67" s="393"/>
      <c r="H67" s="393"/>
      <c r="I67" s="393"/>
      <c r="J67" s="394"/>
      <c r="K67" s="128" t="s">
        <v>26</v>
      </c>
      <c r="L67" s="129" t="s">
        <v>9</v>
      </c>
      <c r="M67" s="129" t="s">
        <v>25</v>
      </c>
      <c r="N67" s="129" t="s">
        <v>24</v>
      </c>
      <c r="O67" s="129" t="s">
        <v>23</v>
      </c>
      <c r="P67" s="31"/>
      <c r="Q67" s="31"/>
      <c r="R67" s="31"/>
    </row>
    <row r="68" spans="1:18" s="16" customFormat="1" ht="45" customHeight="1" x14ac:dyDescent="0.2">
      <c r="A68" s="160" t="s">
        <v>281</v>
      </c>
      <c r="B68" s="707" t="s">
        <v>457</v>
      </c>
      <c r="C68" s="708"/>
      <c r="D68" s="708"/>
      <c r="E68" s="708"/>
      <c r="F68" s="708"/>
      <c r="G68" s="708"/>
      <c r="H68" s="708"/>
      <c r="I68" s="708"/>
      <c r="J68" s="709"/>
      <c r="K68" s="133">
        <v>10</v>
      </c>
      <c r="L68" s="176">
        <f>Working!L432</f>
        <v>10</v>
      </c>
      <c r="M68" s="176">
        <f>Working!M432</f>
        <v>0</v>
      </c>
      <c r="N68" s="113"/>
      <c r="O68" s="133"/>
      <c r="P68" s="32"/>
      <c r="Q68" s="32"/>
      <c r="R68" s="32"/>
    </row>
    <row r="69" spans="1:18" s="42" customFormat="1" ht="30" customHeight="1" x14ac:dyDescent="0.2">
      <c r="A69" s="118"/>
      <c r="B69" s="582">
        <f>Working!B433</f>
        <v>0</v>
      </c>
      <c r="C69" s="594"/>
      <c r="D69" s="594"/>
      <c r="E69" s="594"/>
      <c r="F69" s="594"/>
      <c r="G69" s="594"/>
      <c r="H69" s="594"/>
      <c r="I69" s="594"/>
      <c r="J69" s="594"/>
      <c r="K69" s="594"/>
      <c r="L69" s="594"/>
      <c r="M69" s="594"/>
      <c r="N69" s="594"/>
      <c r="O69" s="595"/>
      <c r="P69" s="32"/>
      <c r="Q69" s="32"/>
      <c r="R69" s="32"/>
    </row>
    <row r="70" spans="1:18" s="42" customFormat="1" ht="15" customHeight="1" x14ac:dyDescent="0.2">
      <c r="A70" s="392" t="s">
        <v>27</v>
      </c>
      <c r="B70" s="393"/>
      <c r="C70" s="393"/>
      <c r="D70" s="393"/>
      <c r="E70" s="393"/>
      <c r="F70" s="393"/>
      <c r="G70" s="393"/>
      <c r="H70" s="393"/>
      <c r="I70" s="393"/>
      <c r="J70" s="394"/>
      <c r="K70" s="128" t="s">
        <v>26</v>
      </c>
      <c r="L70" s="129" t="s">
        <v>9</v>
      </c>
      <c r="M70" s="129" t="s">
        <v>25</v>
      </c>
      <c r="N70" s="129" t="s">
        <v>24</v>
      </c>
      <c r="O70" s="129" t="s">
        <v>23</v>
      </c>
      <c r="P70" s="32"/>
      <c r="Q70" s="32"/>
      <c r="R70" s="32"/>
    </row>
    <row r="71" spans="1:18" s="16" customFormat="1" ht="45" customHeight="1" x14ac:dyDescent="0.2">
      <c r="A71" s="160" t="s">
        <v>282</v>
      </c>
      <c r="B71" s="707" t="s">
        <v>458</v>
      </c>
      <c r="C71" s="708"/>
      <c r="D71" s="708"/>
      <c r="E71" s="708"/>
      <c r="F71" s="708"/>
      <c r="G71" s="708"/>
      <c r="H71" s="708"/>
      <c r="I71" s="708"/>
      <c r="J71" s="709"/>
      <c r="K71" s="133">
        <v>5</v>
      </c>
      <c r="L71" s="176">
        <f>Working!L434</f>
        <v>0</v>
      </c>
      <c r="M71" s="176">
        <f>Working!M434</f>
        <v>0</v>
      </c>
      <c r="N71" s="176">
        <f>Working!N434</f>
        <v>5</v>
      </c>
      <c r="O71" s="133" t="s">
        <v>265</v>
      </c>
      <c r="P71" s="32"/>
      <c r="Q71" s="32"/>
      <c r="R71" s="32"/>
    </row>
    <row r="72" spans="1:18" s="42" customFormat="1" ht="30" customHeight="1" x14ac:dyDescent="0.2">
      <c r="A72" s="118"/>
      <c r="B72" s="582" t="str">
        <f>Working!B435</f>
        <v>N/A; Written policies are not on file requiring the use of hair/beard nets in the storage and transportation areas.</v>
      </c>
      <c r="C72" s="594"/>
      <c r="D72" s="594"/>
      <c r="E72" s="594"/>
      <c r="F72" s="594"/>
      <c r="G72" s="594"/>
      <c r="H72" s="594"/>
      <c r="I72" s="594"/>
      <c r="J72" s="594"/>
      <c r="K72" s="594"/>
      <c r="L72" s="594"/>
      <c r="M72" s="594"/>
      <c r="N72" s="594"/>
      <c r="O72" s="595"/>
      <c r="P72" s="32"/>
      <c r="Q72" s="32"/>
      <c r="R72" s="32"/>
    </row>
    <row r="73" spans="1:18" s="16" customFormat="1" ht="45" customHeight="1" x14ac:dyDescent="0.2">
      <c r="A73" s="160" t="s">
        <v>283</v>
      </c>
      <c r="B73" s="707" t="s">
        <v>459</v>
      </c>
      <c r="C73" s="708"/>
      <c r="D73" s="708"/>
      <c r="E73" s="708"/>
      <c r="F73" s="708"/>
      <c r="G73" s="708"/>
      <c r="H73" s="708"/>
      <c r="I73" s="708"/>
      <c r="J73" s="709"/>
      <c r="K73" s="133">
        <v>5</v>
      </c>
      <c r="L73" s="176">
        <f>Working!L439</f>
        <v>0</v>
      </c>
      <c r="M73" s="176">
        <f>Working!M439</f>
        <v>0</v>
      </c>
      <c r="N73" s="176">
        <f>Working!N439</f>
        <v>5</v>
      </c>
      <c r="O73" s="133" t="s">
        <v>265</v>
      </c>
      <c r="P73" s="32"/>
      <c r="Q73" s="32"/>
      <c r="R73" s="32"/>
    </row>
    <row r="74" spans="1:18" s="42" customFormat="1" ht="30" customHeight="1" x14ac:dyDescent="0.2">
      <c r="A74" s="118"/>
      <c r="B74" s="582" t="str">
        <f>Working!B440</f>
        <v>N/A; Written policies are not on file requiring the use of  jewlery in the storage and transportation areas.</v>
      </c>
      <c r="C74" s="594"/>
      <c r="D74" s="594"/>
      <c r="E74" s="594"/>
      <c r="F74" s="594"/>
      <c r="G74" s="594"/>
      <c r="H74" s="594"/>
      <c r="I74" s="594"/>
      <c r="J74" s="594"/>
      <c r="K74" s="594"/>
      <c r="L74" s="594"/>
      <c r="M74" s="594"/>
      <c r="N74" s="594"/>
      <c r="O74" s="595"/>
      <c r="P74" s="32"/>
      <c r="Q74" s="32"/>
      <c r="R74" s="32"/>
    </row>
    <row r="75" spans="1:18" s="8" customFormat="1" ht="30" customHeight="1" x14ac:dyDescent="0.2">
      <c r="A75" s="515" t="s">
        <v>267</v>
      </c>
      <c r="B75" s="515"/>
      <c r="C75" s="515"/>
      <c r="D75" s="515"/>
      <c r="E75" s="515"/>
      <c r="F75" s="515"/>
      <c r="G75" s="515"/>
      <c r="H75" s="515"/>
      <c r="I75" s="515"/>
      <c r="J75" s="515"/>
      <c r="K75" s="515"/>
      <c r="L75" s="515"/>
      <c r="M75" s="515"/>
      <c r="N75" s="515"/>
      <c r="O75" s="515"/>
      <c r="P75" s="26"/>
      <c r="Q75" s="26"/>
      <c r="R75" s="26"/>
    </row>
    <row r="76" spans="1:18" s="5" customFormat="1" ht="14.25" x14ac:dyDescent="0.2">
      <c r="A76" s="392" t="s">
        <v>27</v>
      </c>
      <c r="B76" s="393"/>
      <c r="C76" s="393"/>
      <c r="D76" s="393"/>
      <c r="E76" s="393"/>
      <c r="F76" s="393"/>
      <c r="G76" s="393"/>
      <c r="H76" s="393"/>
      <c r="I76" s="393"/>
      <c r="J76" s="394"/>
      <c r="K76" s="128" t="s">
        <v>26</v>
      </c>
      <c r="L76" s="129" t="s">
        <v>9</v>
      </c>
      <c r="M76" s="129" t="s">
        <v>25</v>
      </c>
      <c r="N76" s="129" t="s">
        <v>24</v>
      </c>
      <c r="O76" s="129" t="s">
        <v>23</v>
      </c>
      <c r="P76" s="31"/>
      <c r="Q76" s="31"/>
      <c r="R76" s="31"/>
    </row>
    <row r="77" spans="1:18" s="16" customFormat="1" ht="45" customHeight="1" x14ac:dyDescent="0.2">
      <c r="A77" s="160" t="s">
        <v>284</v>
      </c>
      <c r="B77" s="719" t="s">
        <v>460</v>
      </c>
      <c r="C77" s="720"/>
      <c r="D77" s="720"/>
      <c r="E77" s="720"/>
      <c r="F77" s="720"/>
      <c r="G77" s="720"/>
      <c r="H77" s="720"/>
      <c r="I77" s="720"/>
      <c r="J77" s="721"/>
      <c r="K77" s="133">
        <v>10</v>
      </c>
      <c r="L77" s="176">
        <f>Working!L443</f>
        <v>10</v>
      </c>
      <c r="M77" s="176">
        <f>Working!M443</f>
        <v>0</v>
      </c>
      <c r="N77" s="113"/>
      <c r="O77" s="133" t="s">
        <v>30</v>
      </c>
      <c r="P77" s="32"/>
      <c r="Q77" s="32"/>
      <c r="R77" s="32"/>
    </row>
    <row r="78" spans="1:18" s="42" customFormat="1" ht="30" customHeight="1" x14ac:dyDescent="0.2">
      <c r="A78" s="118"/>
      <c r="B78" s="643">
        <f>Working!B444</f>
        <v>0</v>
      </c>
      <c r="C78" s="644"/>
      <c r="D78" s="644"/>
      <c r="E78" s="644"/>
      <c r="F78" s="644"/>
      <c r="G78" s="644"/>
      <c r="H78" s="644"/>
      <c r="I78" s="644"/>
      <c r="J78" s="644"/>
      <c r="K78" s="644"/>
      <c r="L78" s="644"/>
      <c r="M78" s="644"/>
      <c r="N78" s="644"/>
      <c r="O78" s="645"/>
      <c r="P78" s="32"/>
      <c r="Q78" s="32"/>
      <c r="R78" s="32"/>
    </row>
    <row r="79" spans="1:18" s="9" customFormat="1" ht="5.0999999999999996" customHeight="1" x14ac:dyDescent="0.2">
      <c r="A79" s="339"/>
      <c r="B79" s="339"/>
      <c r="C79" s="339"/>
      <c r="D79" s="339"/>
      <c r="E79" s="339"/>
      <c r="F79" s="339"/>
      <c r="G79" s="339"/>
      <c r="H79" s="339"/>
      <c r="I79" s="339"/>
      <c r="J79" s="339"/>
      <c r="K79" s="339"/>
      <c r="L79" s="339"/>
      <c r="M79" s="339"/>
      <c r="N79" s="339"/>
      <c r="O79" s="339"/>
      <c r="P79" s="26"/>
      <c r="Q79" s="26"/>
      <c r="R79" s="26"/>
    </row>
    <row r="80" spans="1:18" s="9" customFormat="1" ht="15" customHeight="1" x14ac:dyDescent="0.2">
      <c r="A80" s="431" t="s">
        <v>375</v>
      </c>
      <c r="B80" s="432"/>
      <c r="C80" s="432"/>
      <c r="D80" s="432"/>
      <c r="E80" s="432"/>
      <c r="F80" s="432"/>
      <c r="G80" s="432"/>
      <c r="H80" s="432"/>
      <c r="I80" s="432"/>
      <c r="J80" s="432"/>
      <c r="K80" s="432"/>
      <c r="L80" s="432"/>
      <c r="M80" s="432"/>
      <c r="N80" s="432"/>
      <c r="O80" s="710"/>
      <c r="P80" s="26"/>
      <c r="Q80" s="26"/>
      <c r="R80" s="26"/>
    </row>
    <row r="81" spans="1:20" s="9" customFormat="1" ht="60" customHeight="1" x14ac:dyDescent="0.2">
      <c r="A81" s="582">
        <f>Working!A447</f>
        <v>0</v>
      </c>
      <c r="B81" s="594"/>
      <c r="C81" s="594"/>
      <c r="D81" s="594"/>
      <c r="E81" s="594"/>
      <c r="F81" s="594"/>
      <c r="G81" s="594"/>
      <c r="H81" s="594"/>
      <c r="I81" s="594"/>
      <c r="J81" s="594"/>
      <c r="K81" s="594"/>
      <c r="L81" s="594"/>
      <c r="M81" s="594"/>
      <c r="N81" s="594"/>
      <c r="O81" s="595"/>
      <c r="P81" s="26"/>
      <c r="Q81" s="26"/>
      <c r="R81" s="26"/>
    </row>
    <row r="82" spans="1:20" s="9" customFormat="1" ht="60" customHeight="1" x14ac:dyDescent="0.2">
      <c r="A82" s="582">
        <f>Working!A448</f>
        <v>0</v>
      </c>
      <c r="B82" s="594"/>
      <c r="C82" s="594"/>
      <c r="D82" s="594"/>
      <c r="E82" s="594"/>
      <c r="F82" s="594"/>
      <c r="G82" s="594"/>
      <c r="H82" s="594"/>
      <c r="I82" s="594"/>
      <c r="J82" s="594"/>
      <c r="K82" s="594"/>
      <c r="L82" s="594"/>
      <c r="M82" s="594"/>
      <c r="N82" s="594"/>
      <c r="O82" s="595"/>
      <c r="P82" s="26"/>
      <c r="Q82" s="26"/>
      <c r="R82" s="26"/>
    </row>
    <row r="83" spans="1:20" s="9" customFormat="1" ht="60" customHeight="1" x14ac:dyDescent="0.2">
      <c r="A83" s="582">
        <f>Working!A449</f>
        <v>0</v>
      </c>
      <c r="B83" s="594"/>
      <c r="C83" s="594"/>
      <c r="D83" s="594"/>
      <c r="E83" s="594"/>
      <c r="F83" s="594"/>
      <c r="G83" s="594"/>
      <c r="H83" s="594"/>
      <c r="I83" s="594"/>
      <c r="J83" s="594"/>
      <c r="K83" s="594"/>
      <c r="L83" s="594"/>
      <c r="M83" s="594"/>
      <c r="N83" s="594"/>
      <c r="O83" s="595"/>
      <c r="P83" s="26"/>
      <c r="Q83" s="3"/>
      <c r="R83" s="27"/>
      <c r="S83" s="10"/>
      <c r="T83" s="10"/>
    </row>
    <row r="84" spans="1:20" s="9" customFormat="1" ht="60" customHeight="1" x14ac:dyDescent="0.2">
      <c r="A84" s="582">
        <f>Working!A450</f>
        <v>0</v>
      </c>
      <c r="B84" s="594"/>
      <c r="C84" s="594"/>
      <c r="D84" s="594"/>
      <c r="E84" s="594"/>
      <c r="F84" s="594"/>
      <c r="G84" s="594"/>
      <c r="H84" s="594"/>
      <c r="I84" s="594"/>
      <c r="J84" s="594"/>
      <c r="K84" s="594"/>
      <c r="L84" s="594"/>
      <c r="M84" s="594"/>
      <c r="N84" s="594"/>
      <c r="O84" s="595"/>
      <c r="P84" s="26"/>
      <c r="Q84" s="26"/>
      <c r="R84" s="26"/>
    </row>
    <row r="85" spans="1:20" s="9" customFormat="1" ht="60" customHeight="1" x14ac:dyDescent="0.2">
      <c r="A85" s="582" t="str">
        <f>Working!A451</f>
        <v xml:space="preserve"> </v>
      </c>
      <c r="B85" s="594"/>
      <c r="C85" s="594"/>
      <c r="D85" s="594"/>
      <c r="E85" s="594"/>
      <c r="F85" s="594"/>
      <c r="G85" s="594"/>
      <c r="H85" s="594"/>
      <c r="I85" s="594"/>
      <c r="J85" s="594"/>
      <c r="K85" s="594"/>
      <c r="L85" s="594"/>
      <c r="M85" s="594"/>
      <c r="N85" s="594"/>
      <c r="O85" s="595"/>
      <c r="P85" s="26"/>
      <c r="Q85" s="26"/>
      <c r="R85" s="26"/>
    </row>
    <row r="86" spans="1:20" s="9" customFormat="1" ht="60" customHeight="1" x14ac:dyDescent="0.2">
      <c r="A86" s="582" t="str">
        <f>Working!A452</f>
        <v xml:space="preserve"> </v>
      </c>
      <c r="B86" s="594"/>
      <c r="C86" s="594"/>
      <c r="D86" s="594"/>
      <c r="E86" s="594"/>
      <c r="F86" s="594"/>
      <c r="G86" s="594"/>
      <c r="H86" s="594"/>
      <c r="I86" s="594"/>
      <c r="J86" s="594"/>
      <c r="K86" s="594"/>
      <c r="L86" s="594"/>
      <c r="M86" s="594"/>
      <c r="N86" s="594"/>
      <c r="O86" s="595"/>
      <c r="P86" s="26"/>
      <c r="Q86" s="26"/>
      <c r="R86" s="26"/>
    </row>
    <row r="87" spans="1:20" s="9" customFormat="1" ht="1.1499999999999999" customHeight="1" x14ac:dyDescent="0.2">
      <c r="A87" s="592" t="str">
        <f>Working!A453</f>
        <v xml:space="preserve"> </v>
      </c>
      <c r="B87" s="592"/>
      <c r="C87" s="592"/>
      <c r="D87" s="592"/>
      <c r="E87" s="592"/>
      <c r="F87" s="592"/>
      <c r="G87" s="592"/>
      <c r="H87" s="592"/>
      <c r="I87" s="592"/>
      <c r="J87" s="592"/>
      <c r="K87" s="592"/>
      <c r="L87" s="592"/>
      <c r="M87" s="592"/>
      <c r="N87" s="592"/>
      <c r="O87" s="592"/>
      <c r="P87" s="26"/>
      <c r="Q87" s="26"/>
      <c r="R87" s="26"/>
    </row>
    <row r="88" spans="1:20" s="9" customFormat="1" ht="1.1499999999999999" customHeight="1" x14ac:dyDescent="0.2">
      <c r="A88" s="589"/>
      <c r="B88" s="589"/>
      <c r="C88" s="589"/>
      <c r="D88" s="589"/>
      <c r="E88" s="589"/>
      <c r="F88" s="589"/>
      <c r="G88" s="589"/>
      <c r="H88" s="589"/>
      <c r="I88" s="589"/>
      <c r="J88" s="589"/>
      <c r="K88" s="589"/>
      <c r="L88" s="589"/>
      <c r="M88" s="589"/>
      <c r="N88" s="589"/>
      <c r="O88" s="589"/>
      <c r="P88" s="26"/>
      <c r="Q88" s="26"/>
      <c r="R88" s="26"/>
    </row>
    <row r="89" spans="1:20" s="9" customFormat="1" ht="27" customHeight="1" thickBot="1" x14ac:dyDescent="0.3">
      <c r="A89" s="711" t="s">
        <v>320</v>
      </c>
      <c r="B89" s="711"/>
      <c r="C89" s="711"/>
      <c r="D89" s="711"/>
      <c r="E89" s="711"/>
      <c r="F89" s="711"/>
      <c r="G89" s="711"/>
      <c r="H89" s="711"/>
      <c r="I89" s="711"/>
      <c r="J89" s="211">
        <f>SUM(L77+L73+L71+L68+L64+L62+L60+L58+L54+L52+L50+L48+L43+L41+L37+L35+L33+L31+L27+L25+L23+L18+L16+L14+L12+L10+L8+L6+L4+L20+L46)</f>
        <v>175</v>
      </c>
      <c r="K89" s="589"/>
      <c r="L89" s="589"/>
      <c r="M89" s="589"/>
      <c r="N89" s="589"/>
      <c r="O89" s="589"/>
      <c r="P89" s="26"/>
      <c r="Q89" s="26"/>
      <c r="R89" s="26"/>
    </row>
    <row r="90" spans="1:20" s="9" customFormat="1" ht="27" customHeight="1" thickBot="1" x14ac:dyDescent="0.3">
      <c r="A90" s="625" t="s">
        <v>298</v>
      </c>
      <c r="B90" s="625"/>
      <c r="C90" s="625"/>
      <c r="D90" s="199" t="s">
        <v>295</v>
      </c>
      <c r="E90" s="200">
        <v>255</v>
      </c>
      <c r="F90" s="98"/>
      <c r="G90" s="587" t="s">
        <v>299</v>
      </c>
      <c r="H90" s="587"/>
      <c r="I90" s="587"/>
      <c r="J90" s="587"/>
      <c r="K90" s="587"/>
      <c r="L90" s="587"/>
      <c r="M90" s="587"/>
      <c r="N90" s="587"/>
      <c r="O90" s="587"/>
      <c r="P90" s="26"/>
      <c r="Q90" s="26"/>
      <c r="R90" s="26"/>
    </row>
    <row r="91" spans="1:20" s="9" customFormat="1" ht="27" customHeight="1" thickBot="1" x14ac:dyDescent="0.3">
      <c r="A91" s="585" t="s">
        <v>296</v>
      </c>
      <c r="B91" s="585"/>
      <c r="C91" s="585"/>
      <c r="D91" s="199" t="s">
        <v>295</v>
      </c>
      <c r="E91" s="201">
        <f>SUM(N77+N73+N71+N68+N64+N62+N60+N58+N54+N52+N50+N48+N46+N43+N41+N37+N35+N33+N31+N27+N25+N23+N20+N18+N16+N14+N10+N12+N8+N6+N4)</f>
        <v>70</v>
      </c>
      <c r="F91" s="98"/>
      <c r="G91" s="587" t="s">
        <v>303</v>
      </c>
      <c r="H91" s="587"/>
      <c r="I91" s="587"/>
      <c r="J91" s="587"/>
      <c r="K91" s="587"/>
      <c r="L91" s="587"/>
      <c r="M91" s="587"/>
      <c r="N91" s="587"/>
      <c r="O91" s="587"/>
      <c r="P91" s="26"/>
      <c r="Q91" s="26"/>
      <c r="R91" s="26"/>
    </row>
    <row r="92" spans="1:20" s="9" customFormat="1" ht="27" customHeight="1" thickBot="1" x14ac:dyDescent="0.3">
      <c r="A92" s="585" t="s">
        <v>300</v>
      </c>
      <c r="B92" s="585"/>
      <c r="C92" s="585"/>
      <c r="D92" s="199" t="s">
        <v>295</v>
      </c>
      <c r="E92" s="202">
        <f>E90-E91</f>
        <v>185</v>
      </c>
      <c r="F92" s="98"/>
      <c r="G92" s="587" t="s">
        <v>304</v>
      </c>
      <c r="H92" s="587"/>
      <c r="I92" s="587"/>
      <c r="J92" s="587"/>
      <c r="K92" s="587"/>
      <c r="L92" s="587"/>
      <c r="M92" s="587"/>
      <c r="N92" s="587"/>
      <c r="O92" s="587"/>
      <c r="P92" s="26"/>
      <c r="Q92" s="26"/>
      <c r="R92" s="26"/>
    </row>
    <row r="93" spans="1:20" s="9" customFormat="1" ht="36" customHeight="1" x14ac:dyDescent="0.25">
      <c r="A93" s="586" t="s">
        <v>301</v>
      </c>
      <c r="B93" s="586"/>
      <c r="C93" s="586"/>
      <c r="D93" s="589"/>
      <c r="E93" s="589"/>
      <c r="F93" s="589"/>
      <c r="G93" s="627" t="s">
        <v>305</v>
      </c>
      <c r="H93" s="627"/>
      <c r="I93" s="627"/>
      <c r="J93" s="627"/>
      <c r="K93" s="627"/>
      <c r="L93" s="627"/>
      <c r="M93" s="627"/>
      <c r="N93" s="627"/>
      <c r="O93" s="627"/>
      <c r="P93" s="26"/>
      <c r="Q93" s="26"/>
      <c r="R93" s="26"/>
    </row>
    <row r="94" spans="1:20" s="9" customFormat="1" ht="27" customHeight="1" thickBot="1" x14ac:dyDescent="0.3">
      <c r="A94" s="585" t="s">
        <v>302</v>
      </c>
      <c r="B94" s="585"/>
      <c r="C94" s="585"/>
      <c r="D94" s="199" t="s">
        <v>295</v>
      </c>
      <c r="E94" s="200">
        <f>E92*0.8</f>
        <v>148</v>
      </c>
      <c r="F94" s="98"/>
      <c r="G94" s="587"/>
      <c r="H94" s="587"/>
      <c r="I94" s="587"/>
      <c r="J94" s="587"/>
      <c r="K94" s="587"/>
      <c r="L94" s="587"/>
      <c r="M94" s="587"/>
      <c r="N94" s="587"/>
      <c r="O94" s="587"/>
      <c r="P94" s="26"/>
      <c r="Q94" s="26"/>
      <c r="R94" s="26"/>
    </row>
    <row r="95" spans="1:20" s="9" customFormat="1" ht="15" customHeight="1" x14ac:dyDescent="0.2">
      <c r="A95" s="589"/>
      <c r="B95" s="589"/>
      <c r="C95" s="589"/>
      <c r="D95" s="589"/>
      <c r="E95" s="589"/>
      <c r="F95" s="589"/>
      <c r="G95" s="589"/>
      <c r="H95" s="589"/>
      <c r="I95" s="589"/>
      <c r="J95" s="589"/>
      <c r="K95" s="589"/>
      <c r="L95" s="589"/>
      <c r="M95" s="589"/>
      <c r="N95" s="589"/>
      <c r="O95" s="589"/>
      <c r="P95" s="26"/>
      <c r="Q95" s="26"/>
      <c r="R95" s="26"/>
    </row>
    <row r="96" spans="1:20" s="9" customFormat="1" ht="18" customHeight="1" x14ac:dyDescent="0.25">
      <c r="A96" s="589"/>
      <c r="B96" s="589"/>
      <c r="C96" s="603"/>
      <c r="D96" s="203" t="str">
        <f>IF(J89&gt;=E94, "✓", "")</f>
        <v>✓</v>
      </c>
      <c r="E96" s="199" t="s">
        <v>257</v>
      </c>
      <c r="F96" s="604"/>
      <c r="G96" s="605"/>
      <c r="H96" s="203" t="str">
        <f>IF(AND(J89&lt;E94, OR(L77=10,M77=10)), "✓", "")</f>
        <v/>
      </c>
      <c r="I96" s="712" t="s">
        <v>256</v>
      </c>
      <c r="J96" s="585"/>
      <c r="K96" s="625" t="s">
        <v>306</v>
      </c>
      <c r="L96" s="625"/>
      <c r="M96" s="625"/>
      <c r="N96" s="625"/>
      <c r="O96" s="625"/>
      <c r="P96" s="26"/>
      <c r="Q96" s="26"/>
      <c r="R96" s="26"/>
    </row>
    <row r="97" spans="1:15" s="52" customFormat="1" x14ac:dyDescent="0.2">
      <c r="A97" s="624"/>
      <c r="B97" s="624"/>
      <c r="C97" s="624"/>
      <c r="D97" s="624"/>
      <c r="E97" s="624"/>
      <c r="F97" s="624"/>
      <c r="G97" s="624"/>
      <c r="H97" s="624"/>
      <c r="I97" s="624"/>
      <c r="J97" s="624"/>
      <c r="K97" s="624"/>
      <c r="L97" s="624"/>
      <c r="M97" s="624"/>
      <c r="N97" s="624"/>
      <c r="O97" s="624"/>
    </row>
    <row r="98" spans="1:15" s="52" customFormat="1" x14ac:dyDescent="0.2">
      <c r="A98" s="648" t="s">
        <v>309</v>
      </c>
      <c r="B98" s="649"/>
      <c r="C98" s="649"/>
      <c r="D98" s="649"/>
      <c r="E98" s="649"/>
      <c r="F98" s="649"/>
      <c r="G98" s="649"/>
      <c r="H98" s="649"/>
      <c r="I98" s="649"/>
      <c r="J98" s="649"/>
      <c r="K98" s="649"/>
      <c r="L98" s="649"/>
      <c r="M98" s="649"/>
      <c r="N98" s="649"/>
      <c r="O98" s="650"/>
    </row>
    <row r="99" spans="1:15" s="52" customFormat="1" x14ac:dyDescent="0.2">
      <c r="A99" s="636" t="s">
        <v>310</v>
      </c>
      <c r="B99" s="637"/>
      <c r="C99" s="637"/>
      <c r="D99" s="637"/>
      <c r="E99" s="637"/>
      <c r="F99" s="637"/>
      <c r="G99" s="637"/>
      <c r="H99" s="637"/>
      <c r="I99" s="637"/>
      <c r="J99" s="637"/>
      <c r="K99" s="637"/>
      <c r="L99" s="637"/>
      <c r="M99" s="637"/>
      <c r="N99" s="637"/>
      <c r="O99" s="638"/>
    </row>
    <row r="100" spans="1:15" s="52" customFormat="1" x14ac:dyDescent="0.2">
      <c r="A100" s="636" t="s">
        <v>311</v>
      </c>
      <c r="B100" s="637"/>
      <c r="C100" s="637"/>
      <c r="D100" s="637"/>
      <c r="E100" s="637"/>
      <c r="F100" s="637"/>
      <c r="G100" s="637"/>
      <c r="H100" s="637"/>
      <c r="I100" s="637"/>
      <c r="J100" s="637"/>
      <c r="K100" s="637"/>
      <c r="L100" s="637"/>
      <c r="M100" s="637"/>
      <c r="N100" s="637"/>
      <c r="O100" s="638"/>
    </row>
    <row r="101" spans="1:15" s="52" customFormat="1" x14ac:dyDescent="0.2">
      <c r="A101" s="639" t="s">
        <v>322</v>
      </c>
      <c r="B101" s="640"/>
      <c r="C101" s="640"/>
      <c r="D101" s="640"/>
      <c r="E101" s="640"/>
      <c r="F101" s="640"/>
      <c r="G101" s="640"/>
      <c r="H101" s="640"/>
      <c r="I101" s="640"/>
      <c r="J101" s="640"/>
      <c r="K101" s="640"/>
      <c r="L101" s="640"/>
      <c r="M101" s="640"/>
      <c r="N101" s="640"/>
      <c r="O101" s="641"/>
    </row>
  </sheetData>
  <sheetProtection algorithmName="SHA-512" hashValue="+WCOBim5MXS9fy0ES+6+6txPrmwKVSIcLainF/DeST4ehs/TmaDCuygsMgjDDEZK/INZWYivrvhXN77jLJbNiw==" saltValue="7KAHq3zXy7+2bPfYmufocQ==" spinCount="100000" sheet="1" formatCells="0" formatColumns="0" formatRows="0"/>
  <mergeCells count="111">
    <mergeCell ref="A76:J76"/>
    <mergeCell ref="A70:J70"/>
    <mergeCell ref="B78:O78"/>
    <mergeCell ref="B25:J25"/>
    <mergeCell ref="B18:J18"/>
    <mergeCell ref="B23:J23"/>
    <mergeCell ref="B20:J20"/>
    <mergeCell ref="A22:J22"/>
    <mergeCell ref="B24:O24"/>
    <mergeCell ref="B27:J27"/>
    <mergeCell ref="B26:O26"/>
    <mergeCell ref="B28:O28"/>
    <mergeCell ref="A29:O29"/>
    <mergeCell ref="B44:O44"/>
    <mergeCell ref="B47:O47"/>
    <mergeCell ref="B49:O49"/>
    <mergeCell ref="B51:O51"/>
    <mergeCell ref="B53:O53"/>
    <mergeCell ref="B55:O55"/>
    <mergeCell ref="B59:O59"/>
    <mergeCell ref="B61:O61"/>
    <mergeCell ref="B63:O63"/>
    <mergeCell ref="B69:O69"/>
    <mergeCell ref="B72:O72"/>
    <mergeCell ref="A1:O1"/>
    <mergeCell ref="A2:O2"/>
    <mergeCell ref="B4:J4"/>
    <mergeCell ref="A3:J3"/>
    <mergeCell ref="B6:J6"/>
    <mergeCell ref="B12:J12"/>
    <mergeCell ref="B14:J14"/>
    <mergeCell ref="B8:J8"/>
    <mergeCell ref="B16:J16"/>
    <mergeCell ref="B5:O5"/>
    <mergeCell ref="B7:O7"/>
    <mergeCell ref="B9:O9"/>
    <mergeCell ref="B11:O11"/>
    <mergeCell ref="B13:O13"/>
    <mergeCell ref="B15:O15"/>
    <mergeCell ref="B10:J10"/>
    <mergeCell ref="A79:O79"/>
    <mergeCell ref="A30:J30"/>
    <mergeCell ref="B48:J48"/>
    <mergeCell ref="B33:J33"/>
    <mergeCell ref="B35:J35"/>
    <mergeCell ref="B37:J37"/>
    <mergeCell ref="A56:O56"/>
    <mergeCell ref="A40:J40"/>
    <mergeCell ref="A39:O39"/>
    <mergeCell ref="B41:J41"/>
    <mergeCell ref="B54:J54"/>
    <mergeCell ref="B52:J52"/>
    <mergeCell ref="B31:J31"/>
    <mergeCell ref="B43:J43"/>
    <mergeCell ref="B50:J50"/>
    <mergeCell ref="B46:J46"/>
    <mergeCell ref="A45:J45"/>
    <mergeCell ref="B64:J64"/>
    <mergeCell ref="B62:J62"/>
    <mergeCell ref="A57:J57"/>
    <mergeCell ref="B60:J60"/>
    <mergeCell ref="B58:J58"/>
    <mergeCell ref="A75:O75"/>
    <mergeCell ref="B77:J77"/>
    <mergeCell ref="A94:C94"/>
    <mergeCell ref="G94:O94"/>
    <mergeCell ref="A101:O101"/>
    <mergeCell ref="A95:O95"/>
    <mergeCell ref="A96:C96"/>
    <mergeCell ref="F96:G96"/>
    <mergeCell ref="I96:J96"/>
    <mergeCell ref="K96:O96"/>
    <mergeCell ref="A97:O97"/>
    <mergeCell ref="A98:O98"/>
    <mergeCell ref="A99:O99"/>
    <mergeCell ref="A100:O100"/>
    <mergeCell ref="A80:O80"/>
    <mergeCell ref="A93:C93"/>
    <mergeCell ref="D93:F93"/>
    <mergeCell ref="G93:O93"/>
    <mergeCell ref="A90:C90"/>
    <mergeCell ref="G90:O90"/>
    <mergeCell ref="A91:C91"/>
    <mergeCell ref="G91:O91"/>
    <mergeCell ref="A92:C92"/>
    <mergeCell ref="G92:O92"/>
    <mergeCell ref="A81:O81"/>
    <mergeCell ref="A82:O82"/>
    <mergeCell ref="A83:O83"/>
    <mergeCell ref="A84:O84"/>
    <mergeCell ref="A85:O85"/>
    <mergeCell ref="A86:O86"/>
    <mergeCell ref="A87:O87"/>
    <mergeCell ref="A88:O88"/>
    <mergeCell ref="A89:I89"/>
    <mergeCell ref="K89:O89"/>
    <mergeCell ref="B74:O74"/>
    <mergeCell ref="B68:J68"/>
    <mergeCell ref="A67:J67"/>
    <mergeCell ref="A66:O66"/>
    <mergeCell ref="B17:O17"/>
    <mergeCell ref="B19:O19"/>
    <mergeCell ref="B21:O21"/>
    <mergeCell ref="B71:J71"/>
    <mergeCell ref="B73:J73"/>
    <mergeCell ref="B32:O32"/>
    <mergeCell ref="B34:O34"/>
    <mergeCell ref="B36:O36"/>
    <mergeCell ref="B38:O38"/>
    <mergeCell ref="B42:O42"/>
    <mergeCell ref="B65:O65"/>
  </mergeCells>
  <phoneticPr fontId="11" type="noConversion"/>
  <dataValidations disablePrompts="1" count="1">
    <dataValidation type="list" allowBlank="1" showInputMessage="1" showErrorMessage="1" sqref="H96 D96">
      <formula1>"✓, ----"</formula1>
    </dataValidation>
  </dataValidations>
  <pageMargins left="0.7" right="0.7" top="0.75" bottom="0.75" header="0.3" footer="0.3"/>
  <pageSetup scale="94" firstPageNumber="18" fitToHeight="0" orientation="portrait" r:id="rId1"/>
  <headerFooter>
    <oddFooter>&amp;L&amp;"Times New Roman,Regular"&amp;11For Official Government Use Only
USDA, AMS, SCP, Specialty Crop Inspection Division &amp;R&amp;"Times New Roman,Regular"&amp;11September 17, 2019
     Version 2.1</oddFooter>
  </headerFooter>
  <rowBreaks count="4" manualBreakCount="4">
    <brk id="21" max="16383" man="1"/>
    <brk id="44" max="16383" man="1"/>
    <brk id="69" max="16383" man="1"/>
    <brk id="8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39997558519241921"/>
    <pageSetUpPr fitToPage="1"/>
  </sheetPr>
  <dimension ref="A1:T143"/>
  <sheetViews>
    <sheetView showZeros="0" view="pageLayout" topLeftCell="A110" zoomScaleNormal="85" workbookViewId="0">
      <selection activeCell="A119" sqref="A119:XFD119"/>
    </sheetView>
  </sheetViews>
  <sheetFormatPr defaultColWidth="9.28515625" defaultRowHeight="12.75" x14ac:dyDescent="0.2"/>
  <cols>
    <col min="1" max="15" width="6.5703125" style="71" customWidth="1"/>
    <col min="16" max="17" width="9.28515625" style="71"/>
    <col min="18" max="18" width="12.7109375" style="71" bestFit="1" customWidth="1"/>
    <col min="19" max="16384" width="9.28515625" style="71"/>
  </cols>
  <sheetData>
    <row r="1" spans="1:15" ht="30" customHeight="1" x14ac:dyDescent="0.2">
      <c r="A1" s="376" t="s">
        <v>3</v>
      </c>
      <c r="B1" s="452"/>
      <c r="C1" s="452"/>
      <c r="D1" s="452"/>
      <c r="E1" s="452"/>
      <c r="F1" s="452"/>
      <c r="G1" s="452"/>
      <c r="H1" s="452"/>
      <c r="I1" s="452"/>
      <c r="J1" s="452"/>
      <c r="K1" s="452"/>
      <c r="L1" s="452"/>
      <c r="M1" s="452"/>
      <c r="N1" s="452"/>
      <c r="O1" s="452"/>
    </row>
    <row r="2" spans="1:15" ht="18.75" x14ac:dyDescent="0.3">
      <c r="A2" s="355" t="s">
        <v>94</v>
      </c>
      <c r="B2" s="527"/>
      <c r="C2" s="527"/>
      <c r="D2" s="527"/>
      <c r="E2" s="527"/>
      <c r="F2" s="527"/>
      <c r="G2" s="527"/>
      <c r="H2" s="527"/>
      <c r="I2" s="527"/>
      <c r="J2" s="527"/>
      <c r="K2" s="527"/>
      <c r="L2" s="527"/>
      <c r="M2" s="527"/>
      <c r="N2" s="527"/>
      <c r="O2" s="527"/>
    </row>
    <row r="3" spans="1:15" s="31" customFormat="1" ht="14.25" x14ac:dyDescent="0.2">
      <c r="A3" s="501" t="s">
        <v>27</v>
      </c>
      <c r="B3" s="501"/>
      <c r="C3" s="501"/>
      <c r="D3" s="501"/>
      <c r="E3" s="501"/>
      <c r="F3" s="501"/>
      <c r="G3" s="501"/>
      <c r="H3" s="501"/>
      <c r="I3" s="501"/>
      <c r="J3" s="501"/>
      <c r="K3" s="128" t="s">
        <v>26</v>
      </c>
      <c r="L3" s="129" t="s">
        <v>9</v>
      </c>
      <c r="M3" s="129" t="s">
        <v>25</v>
      </c>
      <c r="N3" s="129" t="s">
        <v>24</v>
      </c>
      <c r="O3" s="129" t="s">
        <v>23</v>
      </c>
    </row>
    <row r="4" spans="1:15" s="32" customFormat="1" ht="45" customHeight="1" x14ac:dyDescent="0.2">
      <c r="A4" s="171" t="s">
        <v>154</v>
      </c>
      <c r="B4" s="505" t="s">
        <v>461</v>
      </c>
      <c r="C4" s="505"/>
      <c r="D4" s="505"/>
      <c r="E4" s="505"/>
      <c r="F4" s="506"/>
      <c r="G4" s="506"/>
      <c r="H4" s="506"/>
      <c r="I4" s="506"/>
      <c r="J4" s="506"/>
      <c r="K4" s="133">
        <v>15</v>
      </c>
      <c r="L4" s="133">
        <f>Working!L459</f>
        <v>0</v>
      </c>
      <c r="M4" s="133">
        <f>Working!M459</f>
        <v>0</v>
      </c>
      <c r="N4" s="113"/>
      <c r="O4" s="133" t="s">
        <v>30</v>
      </c>
    </row>
    <row r="5" spans="1:15" s="32" customFormat="1" ht="30" customHeight="1" x14ac:dyDescent="0.2">
      <c r="A5" s="118"/>
      <c r="B5" s="596">
        <f>Working!B460</f>
        <v>0</v>
      </c>
      <c r="C5" s="726"/>
      <c r="D5" s="726"/>
      <c r="E5" s="726"/>
      <c r="F5" s="726"/>
      <c r="G5" s="726"/>
      <c r="H5" s="726"/>
      <c r="I5" s="726"/>
      <c r="J5" s="726"/>
      <c r="K5" s="726"/>
      <c r="L5" s="726"/>
      <c r="M5" s="726"/>
      <c r="N5" s="726"/>
      <c r="O5" s="726"/>
    </row>
    <row r="6" spans="1:15" s="32" customFormat="1" ht="60" customHeight="1" x14ac:dyDescent="0.2">
      <c r="A6" s="171" t="s">
        <v>155</v>
      </c>
      <c r="B6" s="505" t="s">
        <v>462</v>
      </c>
      <c r="C6" s="505"/>
      <c r="D6" s="505"/>
      <c r="E6" s="505"/>
      <c r="F6" s="506"/>
      <c r="G6" s="506"/>
      <c r="H6" s="506"/>
      <c r="I6" s="506"/>
      <c r="J6" s="506"/>
      <c r="K6" s="133">
        <v>10</v>
      </c>
      <c r="L6" s="133">
        <f>Working!L461</f>
        <v>0</v>
      </c>
      <c r="M6" s="133">
        <f>Working!M461</f>
        <v>0</v>
      </c>
      <c r="N6" s="113"/>
      <c r="O6" s="133" t="s">
        <v>265</v>
      </c>
    </row>
    <row r="7" spans="1:15" s="32" customFormat="1" ht="30" customHeight="1" x14ac:dyDescent="0.2">
      <c r="A7" s="118"/>
      <c r="B7" s="596">
        <f>Working!B462</f>
        <v>0</v>
      </c>
      <c r="C7" s="726"/>
      <c r="D7" s="726"/>
      <c r="E7" s="726"/>
      <c r="F7" s="726"/>
      <c r="G7" s="726"/>
      <c r="H7" s="726"/>
      <c r="I7" s="726"/>
      <c r="J7" s="726"/>
      <c r="K7" s="726"/>
      <c r="L7" s="726"/>
      <c r="M7" s="726"/>
      <c r="N7" s="726"/>
      <c r="O7" s="726"/>
    </row>
    <row r="8" spans="1:15" s="32" customFormat="1" ht="45" customHeight="1" x14ac:dyDescent="0.2">
      <c r="A8" s="171" t="s">
        <v>156</v>
      </c>
      <c r="B8" s="505" t="s">
        <v>463</v>
      </c>
      <c r="C8" s="505"/>
      <c r="D8" s="505"/>
      <c r="E8" s="505"/>
      <c r="F8" s="506"/>
      <c r="G8" s="506"/>
      <c r="H8" s="506"/>
      <c r="I8" s="506"/>
      <c r="J8" s="506"/>
      <c r="K8" s="133">
        <v>10</v>
      </c>
      <c r="L8" s="133">
        <f>Working!L463</f>
        <v>0</v>
      </c>
      <c r="M8" s="133">
        <f>Working!M463</f>
        <v>0</v>
      </c>
      <c r="N8" s="133">
        <f>Working!N463</f>
        <v>0</v>
      </c>
      <c r="O8" s="133" t="s">
        <v>265</v>
      </c>
    </row>
    <row r="9" spans="1:15" s="32" customFormat="1" ht="30" customHeight="1" x14ac:dyDescent="0.2">
      <c r="A9" s="118"/>
      <c r="B9" s="596">
        <f>Working!B464</f>
        <v>0</v>
      </c>
      <c r="C9" s="726"/>
      <c r="D9" s="726"/>
      <c r="E9" s="726"/>
      <c r="F9" s="726"/>
      <c r="G9" s="726"/>
      <c r="H9" s="726"/>
      <c r="I9" s="726"/>
      <c r="J9" s="726"/>
      <c r="K9" s="726"/>
      <c r="L9" s="726"/>
      <c r="M9" s="726"/>
      <c r="N9" s="726"/>
      <c r="O9" s="726"/>
    </row>
    <row r="10" spans="1:15" s="32" customFormat="1" ht="30" customHeight="1" x14ac:dyDescent="0.2">
      <c r="A10" s="171" t="s">
        <v>157</v>
      </c>
      <c r="B10" s="505" t="s">
        <v>464</v>
      </c>
      <c r="C10" s="505"/>
      <c r="D10" s="505"/>
      <c r="E10" s="505"/>
      <c r="F10" s="506"/>
      <c r="G10" s="506"/>
      <c r="H10" s="506"/>
      <c r="I10" s="506"/>
      <c r="J10" s="506"/>
      <c r="K10" s="133">
        <v>5</v>
      </c>
      <c r="L10" s="133">
        <f>Working!L465</f>
        <v>0</v>
      </c>
      <c r="M10" s="133">
        <f>Working!M465</f>
        <v>0</v>
      </c>
      <c r="N10" s="133">
        <f>Working!N465</f>
        <v>0</v>
      </c>
      <c r="O10" s="133" t="s">
        <v>264</v>
      </c>
    </row>
    <row r="11" spans="1:15" s="32" customFormat="1" ht="30" customHeight="1" x14ac:dyDescent="0.2">
      <c r="A11" s="118"/>
      <c r="B11" s="596">
        <f>Working!B466</f>
        <v>0</v>
      </c>
      <c r="C11" s="726"/>
      <c r="D11" s="726"/>
      <c r="E11" s="726"/>
      <c r="F11" s="726"/>
      <c r="G11" s="726"/>
      <c r="H11" s="726"/>
      <c r="I11" s="726"/>
      <c r="J11" s="726"/>
      <c r="K11" s="726"/>
      <c r="L11" s="726"/>
      <c r="M11" s="726"/>
      <c r="N11" s="726"/>
      <c r="O11" s="726"/>
    </row>
    <row r="12" spans="1:15" s="32" customFormat="1" ht="45" customHeight="1" x14ac:dyDescent="0.2">
      <c r="A12" s="171" t="s">
        <v>159</v>
      </c>
      <c r="B12" s="505" t="s">
        <v>465</v>
      </c>
      <c r="C12" s="505"/>
      <c r="D12" s="505"/>
      <c r="E12" s="505"/>
      <c r="F12" s="506"/>
      <c r="G12" s="506"/>
      <c r="H12" s="506"/>
      <c r="I12" s="506"/>
      <c r="J12" s="506"/>
      <c r="K12" s="133">
        <v>5</v>
      </c>
      <c r="L12" s="133">
        <f>Working!L467</f>
        <v>0</v>
      </c>
      <c r="M12" s="133">
        <f>Working!M467</f>
        <v>0</v>
      </c>
      <c r="N12" s="133">
        <f>Working!N467</f>
        <v>0</v>
      </c>
      <c r="O12" s="133" t="s">
        <v>265</v>
      </c>
    </row>
    <row r="13" spans="1:15" s="32" customFormat="1" ht="30" customHeight="1" x14ac:dyDescent="0.2">
      <c r="A13" s="118"/>
      <c r="B13" s="596">
        <f>Working!B468</f>
        <v>0</v>
      </c>
      <c r="C13" s="726"/>
      <c r="D13" s="726"/>
      <c r="E13" s="726"/>
      <c r="F13" s="726"/>
      <c r="G13" s="726"/>
      <c r="H13" s="726"/>
      <c r="I13" s="726"/>
      <c r="J13" s="726"/>
      <c r="K13" s="726"/>
      <c r="L13" s="726"/>
      <c r="M13" s="726"/>
      <c r="N13" s="726"/>
      <c r="O13" s="726"/>
    </row>
    <row r="14" spans="1:15" ht="30" customHeight="1" x14ac:dyDescent="0.2">
      <c r="A14" s="473" t="s">
        <v>158</v>
      </c>
      <c r="B14" s="484"/>
      <c r="C14" s="484"/>
      <c r="D14" s="484"/>
      <c r="E14" s="484"/>
      <c r="F14" s="484"/>
      <c r="G14" s="484"/>
      <c r="H14" s="484"/>
      <c r="I14" s="484"/>
      <c r="J14" s="484"/>
      <c r="K14" s="473"/>
      <c r="L14" s="473"/>
      <c r="M14" s="473"/>
      <c r="N14" s="473"/>
      <c r="O14" s="473"/>
    </row>
    <row r="15" spans="1:15" s="31" customFormat="1" ht="14.25" x14ac:dyDescent="0.2">
      <c r="A15" s="501" t="s">
        <v>27</v>
      </c>
      <c r="B15" s="501"/>
      <c r="C15" s="501"/>
      <c r="D15" s="501"/>
      <c r="E15" s="501"/>
      <c r="F15" s="501"/>
      <c r="G15" s="501"/>
      <c r="H15" s="501"/>
      <c r="I15" s="501"/>
      <c r="J15" s="501"/>
      <c r="K15" s="128" t="s">
        <v>26</v>
      </c>
      <c r="L15" s="129" t="s">
        <v>9</v>
      </c>
      <c r="M15" s="129" t="s">
        <v>25</v>
      </c>
      <c r="N15" s="129" t="s">
        <v>24</v>
      </c>
      <c r="O15" s="129" t="s">
        <v>23</v>
      </c>
    </row>
    <row r="16" spans="1:15" s="32" customFormat="1" ht="15" customHeight="1" x14ac:dyDescent="0.2">
      <c r="A16" s="171" t="s">
        <v>160</v>
      </c>
      <c r="B16" s="509" t="s">
        <v>466</v>
      </c>
      <c r="C16" s="509"/>
      <c r="D16" s="509"/>
      <c r="E16" s="509"/>
      <c r="F16" s="341"/>
      <c r="G16" s="341"/>
      <c r="H16" s="341"/>
      <c r="I16" s="341"/>
      <c r="J16" s="341"/>
      <c r="K16" s="133">
        <v>5</v>
      </c>
      <c r="L16" s="133">
        <f>Working!L471</f>
        <v>0</v>
      </c>
      <c r="M16" s="133">
        <f>Working!M471</f>
        <v>0</v>
      </c>
      <c r="N16" s="113"/>
      <c r="O16" s="133"/>
    </row>
    <row r="17" spans="1:15" s="32" customFormat="1" ht="30" customHeight="1" x14ac:dyDescent="0.2">
      <c r="A17" s="118"/>
      <c r="B17" s="596">
        <f>Working!B472</f>
        <v>0</v>
      </c>
      <c r="C17" s="726"/>
      <c r="D17" s="726"/>
      <c r="E17" s="726"/>
      <c r="F17" s="726"/>
      <c r="G17" s="726"/>
      <c r="H17" s="726"/>
      <c r="I17" s="726"/>
      <c r="J17" s="726"/>
      <c r="K17" s="726"/>
      <c r="L17" s="726"/>
      <c r="M17" s="726"/>
      <c r="N17" s="726"/>
      <c r="O17" s="726"/>
    </row>
    <row r="18" spans="1:15" s="32" customFormat="1" ht="30" customHeight="1" x14ac:dyDescent="0.2">
      <c r="A18" s="171" t="s">
        <v>161</v>
      </c>
      <c r="B18" s="505" t="s">
        <v>467</v>
      </c>
      <c r="C18" s="505"/>
      <c r="D18" s="505"/>
      <c r="E18" s="505"/>
      <c r="F18" s="506"/>
      <c r="G18" s="506"/>
      <c r="H18" s="506"/>
      <c r="I18" s="506"/>
      <c r="J18" s="506"/>
      <c r="K18" s="133">
        <v>5</v>
      </c>
      <c r="L18" s="133">
        <f>Working!L473</f>
        <v>0</v>
      </c>
      <c r="M18" s="133">
        <f>Working!M473</f>
        <v>0</v>
      </c>
      <c r="N18" s="133">
        <f>Working!N473</f>
        <v>0</v>
      </c>
      <c r="O18" s="133" t="s">
        <v>30</v>
      </c>
    </row>
    <row r="19" spans="1:15" s="32" customFormat="1" ht="30" customHeight="1" x14ac:dyDescent="0.2">
      <c r="A19" s="118"/>
      <c r="B19" s="596">
        <f>Working!B474</f>
        <v>0</v>
      </c>
      <c r="C19" s="726"/>
      <c r="D19" s="726"/>
      <c r="E19" s="726"/>
      <c r="F19" s="726"/>
      <c r="G19" s="726"/>
      <c r="H19" s="726"/>
      <c r="I19" s="726"/>
      <c r="J19" s="726"/>
      <c r="K19" s="726"/>
      <c r="L19" s="726"/>
      <c r="M19" s="726"/>
      <c r="N19" s="726"/>
      <c r="O19" s="726"/>
    </row>
    <row r="20" spans="1:15" s="32" customFormat="1" ht="30" customHeight="1" x14ac:dyDescent="0.2">
      <c r="A20" s="171" t="s">
        <v>162</v>
      </c>
      <c r="B20" s="505" t="s">
        <v>450</v>
      </c>
      <c r="C20" s="505"/>
      <c r="D20" s="505"/>
      <c r="E20" s="505"/>
      <c r="F20" s="506"/>
      <c r="G20" s="506"/>
      <c r="H20" s="506"/>
      <c r="I20" s="506"/>
      <c r="J20" s="506"/>
      <c r="K20" s="133">
        <v>5</v>
      </c>
      <c r="L20" s="133">
        <f>Working!L475</f>
        <v>0</v>
      </c>
      <c r="M20" s="133">
        <f>Working!M475</f>
        <v>0</v>
      </c>
      <c r="N20" s="133">
        <f>Working!N475</f>
        <v>0</v>
      </c>
      <c r="O20" s="133" t="s">
        <v>30</v>
      </c>
    </row>
    <row r="21" spans="1:15" s="32" customFormat="1" ht="30" customHeight="1" x14ac:dyDescent="0.2">
      <c r="A21" s="118"/>
      <c r="B21" s="596">
        <f>Working!B476</f>
        <v>0</v>
      </c>
      <c r="C21" s="726"/>
      <c r="D21" s="726"/>
      <c r="E21" s="726"/>
      <c r="F21" s="726"/>
      <c r="G21" s="726"/>
      <c r="H21" s="726"/>
      <c r="I21" s="726"/>
      <c r="J21" s="726"/>
      <c r="K21" s="726"/>
      <c r="L21" s="726"/>
      <c r="M21" s="726"/>
      <c r="N21" s="726"/>
      <c r="O21" s="726"/>
    </row>
    <row r="22" spans="1:15" s="32" customFormat="1" ht="30" customHeight="1" x14ac:dyDescent="0.2">
      <c r="A22" s="171" t="s">
        <v>163</v>
      </c>
      <c r="B22" s="505" t="s">
        <v>468</v>
      </c>
      <c r="C22" s="505"/>
      <c r="D22" s="505"/>
      <c r="E22" s="505"/>
      <c r="F22" s="506"/>
      <c r="G22" s="506"/>
      <c r="H22" s="506"/>
      <c r="I22" s="506"/>
      <c r="J22" s="506"/>
      <c r="K22" s="133">
        <v>10</v>
      </c>
      <c r="L22" s="133">
        <f>Working!L477</f>
        <v>0</v>
      </c>
      <c r="M22" s="133">
        <f>Working!M477</f>
        <v>0</v>
      </c>
      <c r="N22" s="133">
        <f>Working!N477</f>
        <v>0</v>
      </c>
      <c r="O22" s="133"/>
    </row>
    <row r="23" spans="1:15" s="32" customFormat="1" ht="30" customHeight="1" x14ac:dyDescent="0.2">
      <c r="A23" s="118"/>
      <c r="B23" s="596">
        <f>Working!B478</f>
        <v>0</v>
      </c>
      <c r="C23" s="726"/>
      <c r="D23" s="726"/>
      <c r="E23" s="726"/>
      <c r="F23" s="726"/>
      <c r="G23" s="726"/>
      <c r="H23" s="726"/>
      <c r="I23" s="726"/>
      <c r="J23" s="726"/>
      <c r="K23" s="726"/>
      <c r="L23" s="726"/>
      <c r="M23" s="726"/>
      <c r="N23" s="726"/>
      <c r="O23" s="726"/>
    </row>
    <row r="24" spans="1:15" s="32" customFormat="1" ht="15" customHeight="1" x14ac:dyDescent="0.2">
      <c r="A24" s="501" t="s">
        <v>27</v>
      </c>
      <c r="B24" s="501"/>
      <c r="C24" s="501"/>
      <c r="D24" s="501"/>
      <c r="E24" s="501"/>
      <c r="F24" s="501"/>
      <c r="G24" s="501"/>
      <c r="H24" s="501"/>
      <c r="I24" s="501"/>
      <c r="J24" s="501"/>
      <c r="K24" s="128" t="s">
        <v>26</v>
      </c>
      <c r="L24" s="129" t="s">
        <v>9</v>
      </c>
      <c r="M24" s="129" t="s">
        <v>25</v>
      </c>
      <c r="N24" s="129" t="s">
        <v>24</v>
      </c>
      <c r="O24" s="129" t="s">
        <v>23</v>
      </c>
    </row>
    <row r="25" spans="1:15" s="32" customFormat="1" ht="30" customHeight="1" x14ac:dyDescent="0.2">
      <c r="A25" s="171" t="s">
        <v>164</v>
      </c>
      <c r="B25" s="505" t="s">
        <v>451</v>
      </c>
      <c r="C25" s="505"/>
      <c r="D25" s="505"/>
      <c r="E25" s="505"/>
      <c r="F25" s="506"/>
      <c r="G25" s="506"/>
      <c r="H25" s="506"/>
      <c r="I25" s="506"/>
      <c r="J25" s="506"/>
      <c r="K25" s="133">
        <v>10</v>
      </c>
      <c r="L25" s="133">
        <f>Working!L479</f>
        <v>0</v>
      </c>
      <c r="M25" s="133">
        <f>Working!M479</f>
        <v>0</v>
      </c>
      <c r="N25" s="133">
        <f>Working!N479</f>
        <v>0</v>
      </c>
      <c r="O25" s="133" t="s">
        <v>30</v>
      </c>
    </row>
    <row r="26" spans="1:15" s="32" customFormat="1" ht="30" customHeight="1" x14ac:dyDescent="0.2">
      <c r="A26" s="118"/>
      <c r="B26" s="596">
        <f>Working!B480</f>
        <v>0</v>
      </c>
      <c r="C26" s="726"/>
      <c r="D26" s="726"/>
      <c r="E26" s="726"/>
      <c r="F26" s="726"/>
      <c r="G26" s="726"/>
      <c r="H26" s="726"/>
      <c r="I26" s="726"/>
      <c r="J26" s="726"/>
      <c r="K26" s="726"/>
      <c r="L26" s="726"/>
      <c r="M26" s="726"/>
      <c r="N26" s="726"/>
      <c r="O26" s="726"/>
    </row>
    <row r="27" spans="1:15" s="32" customFormat="1" ht="30" customHeight="1" x14ac:dyDescent="0.2">
      <c r="A27" s="171" t="s">
        <v>165</v>
      </c>
      <c r="B27" s="505" t="s">
        <v>452</v>
      </c>
      <c r="C27" s="505"/>
      <c r="D27" s="505"/>
      <c r="E27" s="505"/>
      <c r="F27" s="506"/>
      <c r="G27" s="506"/>
      <c r="H27" s="506"/>
      <c r="I27" s="506"/>
      <c r="J27" s="506"/>
      <c r="K27" s="133">
        <v>10</v>
      </c>
      <c r="L27" s="133">
        <f>Working!L482</f>
        <v>0</v>
      </c>
      <c r="M27" s="133">
        <f>Working!M482</f>
        <v>0</v>
      </c>
      <c r="N27" s="133">
        <f>Working!N482</f>
        <v>0</v>
      </c>
      <c r="O27" s="133"/>
    </row>
    <row r="28" spans="1:15" s="32" customFormat="1" ht="30" customHeight="1" x14ac:dyDescent="0.2">
      <c r="A28" s="118"/>
      <c r="B28" s="596">
        <f>Working!B483</f>
        <v>0</v>
      </c>
      <c r="C28" s="726"/>
      <c r="D28" s="726"/>
      <c r="E28" s="726"/>
      <c r="F28" s="726"/>
      <c r="G28" s="726"/>
      <c r="H28" s="726"/>
      <c r="I28" s="726"/>
      <c r="J28" s="726"/>
      <c r="K28" s="726"/>
      <c r="L28" s="726"/>
      <c r="M28" s="726"/>
      <c r="N28" s="726"/>
      <c r="O28" s="726"/>
    </row>
    <row r="29" spans="1:15" s="32" customFormat="1" ht="34.5" customHeight="1" x14ac:dyDescent="0.2">
      <c r="A29" s="171" t="s">
        <v>166</v>
      </c>
      <c r="B29" s="505" t="s">
        <v>602</v>
      </c>
      <c r="C29" s="505"/>
      <c r="D29" s="505"/>
      <c r="E29" s="505"/>
      <c r="F29" s="506"/>
      <c r="G29" s="506"/>
      <c r="H29" s="506"/>
      <c r="I29" s="506"/>
      <c r="J29" s="506"/>
      <c r="K29" s="133">
        <v>10</v>
      </c>
      <c r="L29" s="133">
        <f>Working!L484</f>
        <v>0</v>
      </c>
      <c r="M29" s="133">
        <f>Working!M484</f>
        <v>0</v>
      </c>
      <c r="N29" s="133">
        <f>Working!N484</f>
        <v>0</v>
      </c>
      <c r="O29" s="133" t="s">
        <v>264</v>
      </c>
    </row>
    <row r="30" spans="1:15" s="32" customFormat="1" ht="30" customHeight="1" x14ac:dyDescent="0.2">
      <c r="A30" s="118"/>
      <c r="B30" s="596">
        <f>Working!B485</f>
        <v>0</v>
      </c>
      <c r="C30" s="726"/>
      <c r="D30" s="726"/>
      <c r="E30" s="726"/>
      <c r="F30" s="726"/>
      <c r="G30" s="726"/>
      <c r="H30" s="726"/>
      <c r="I30" s="726"/>
      <c r="J30" s="726"/>
      <c r="K30" s="726"/>
      <c r="L30" s="726"/>
      <c r="M30" s="726"/>
      <c r="N30" s="726"/>
      <c r="O30" s="726"/>
    </row>
    <row r="31" spans="1:15" s="32" customFormat="1" ht="45" customHeight="1" x14ac:dyDescent="0.2">
      <c r="A31" s="171" t="s">
        <v>167</v>
      </c>
      <c r="B31" s="505" t="s">
        <v>469</v>
      </c>
      <c r="C31" s="505"/>
      <c r="D31" s="505"/>
      <c r="E31" s="505"/>
      <c r="F31" s="506"/>
      <c r="G31" s="506"/>
      <c r="H31" s="506"/>
      <c r="I31" s="506"/>
      <c r="J31" s="506"/>
      <c r="K31" s="133">
        <v>10</v>
      </c>
      <c r="L31" s="133">
        <f>Working!L486</f>
        <v>0</v>
      </c>
      <c r="M31" s="133">
        <f>Working!M486</f>
        <v>0</v>
      </c>
      <c r="N31" s="133">
        <f>Working!N486</f>
        <v>0</v>
      </c>
      <c r="O31" s="133" t="s">
        <v>30</v>
      </c>
    </row>
    <row r="32" spans="1:15" s="32" customFormat="1" ht="30" customHeight="1" x14ac:dyDescent="0.2">
      <c r="A32" s="118"/>
      <c r="B32" s="596">
        <f>Working!B487</f>
        <v>0</v>
      </c>
      <c r="C32" s="726"/>
      <c r="D32" s="726"/>
      <c r="E32" s="726"/>
      <c r="F32" s="726"/>
      <c r="G32" s="726"/>
      <c r="H32" s="726"/>
      <c r="I32" s="726"/>
      <c r="J32" s="726"/>
      <c r="K32" s="726"/>
      <c r="L32" s="726"/>
      <c r="M32" s="726"/>
      <c r="N32" s="726"/>
      <c r="O32" s="726"/>
    </row>
    <row r="33" spans="1:15" s="32" customFormat="1" ht="45" customHeight="1" x14ac:dyDescent="0.2">
      <c r="A33" s="171" t="s">
        <v>168</v>
      </c>
      <c r="B33" s="505" t="s">
        <v>470</v>
      </c>
      <c r="C33" s="505"/>
      <c r="D33" s="505"/>
      <c r="E33" s="505"/>
      <c r="F33" s="506"/>
      <c r="G33" s="506"/>
      <c r="H33" s="506"/>
      <c r="I33" s="506"/>
      <c r="J33" s="506"/>
      <c r="K33" s="133">
        <v>15</v>
      </c>
      <c r="L33" s="133">
        <f>Working!L488</f>
        <v>0</v>
      </c>
      <c r="M33" s="133">
        <f>Working!M488</f>
        <v>0</v>
      </c>
      <c r="N33" s="113"/>
      <c r="O33" s="133" t="s">
        <v>265</v>
      </c>
    </row>
    <row r="34" spans="1:15" s="32" customFormat="1" ht="30" customHeight="1" x14ac:dyDescent="0.2">
      <c r="A34" s="118"/>
      <c r="B34" s="596">
        <f>Working!B489</f>
        <v>0</v>
      </c>
      <c r="C34" s="726"/>
      <c r="D34" s="726"/>
      <c r="E34" s="726"/>
      <c r="F34" s="726"/>
      <c r="G34" s="726"/>
      <c r="H34" s="726"/>
      <c r="I34" s="726"/>
      <c r="J34" s="726"/>
      <c r="K34" s="726"/>
      <c r="L34" s="726"/>
      <c r="M34" s="726"/>
      <c r="N34" s="726"/>
      <c r="O34" s="726"/>
    </row>
    <row r="35" spans="1:15" s="32" customFormat="1" ht="30" customHeight="1" x14ac:dyDescent="0.2">
      <c r="A35" s="171" t="s">
        <v>169</v>
      </c>
      <c r="B35" s="505" t="s">
        <v>413</v>
      </c>
      <c r="C35" s="505"/>
      <c r="D35" s="505"/>
      <c r="E35" s="505"/>
      <c r="F35" s="505"/>
      <c r="G35" s="505"/>
      <c r="H35" s="505"/>
      <c r="I35" s="505"/>
      <c r="J35" s="505"/>
      <c r="K35" s="133">
        <v>10</v>
      </c>
      <c r="L35" s="133">
        <f>Working!L491</f>
        <v>0</v>
      </c>
      <c r="M35" s="133">
        <f>Working!M491</f>
        <v>0</v>
      </c>
      <c r="N35" s="113"/>
      <c r="O35" s="133"/>
    </row>
    <row r="36" spans="1:15" s="32" customFormat="1" ht="30" customHeight="1" x14ac:dyDescent="0.2">
      <c r="A36" s="118"/>
      <c r="B36" s="596">
        <f>Working!B492</f>
        <v>0</v>
      </c>
      <c r="C36" s="726"/>
      <c r="D36" s="726"/>
      <c r="E36" s="726"/>
      <c r="F36" s="726"/>
      <c r="G36" s="726"/>
      <c r="H36" s="726"/>
      <c r="I36" s="726"/>
      <c r="J36" s="726"/>
      <c r="K36" s="726"/>
      <c r="L36" s="726"/>
      <c r="M36" s="726"/>
      <c r="N36" s="726"/>
      <c r="O36" s="726"/>
    </row>
    <row r="37" spans="1:15" s="32" customFormat="1" ht="30" customHeight="1" x14ac:dyDescent="0.2">
      <c r="A37" s="171" t="s">
        <v>170</v>
      </c>
      <c r="B37" s="505" t="s">
        <v>425</v>
      </c>
      <c r="C37" s="505"/>
      <c r="D37" s="505"/>
      <c r="E37" s="505"/>
      <c r="F37" s="505"/>
      <c r="G37" s="505"/>
      <c r="H37" s="505"/>
      <c r="I37" s="505"/>
      <c r="J37" s="505"/>
      <c r="K37" s="133">
        <v>10</v>
      </c>
      <c r="L37" s="133">
        <f>Working!L493</f>
        <v>0</v>
      </c>
      <c r="M37" s="133">
        <f>Working!M493</f>
        <v>0</v>
      </c>
      <c r="N37" s="133">
        <f>Working!N493</f>
        <v>0</v>
      </c>
      <c r="O37" s="133"/>
    </row>
    <row r="38" spans="1:15" s="32" customFormat="1" ht="30" customHeight="1" x14ac:dyDescent="0.2">
      <c r="A38" s="118"/>
      <c r="B38" s="596">
        <f>Working!B494</f>
        <v>0</v>
      </c>
      <c r="C38" s="726"/>
      <c r="D38" s="726"/>
      <c r="E38" s="726"/>
      <c r="F38" s="726"/>
      <c r="G38" s="726"/>
      <c r="H38" s="726"/>
      <c r="I38" s="726"/>
      <c r="J38" s="726"/>
      <c r="K38" s="726"/>
      <c r="L38" s="726"/>
      <c r="M38" s="726"/>
      <c r="N38" s="726"/>
      <c r="O38" s="726"/>
    </row>
    <row r="39" spans="1:15" s="32" customFormat="1" ht="15" customHeight="1" x14ac:dyDescent="0.2">
      <c r="A39" s="171" t="s">
        <v>171</v>
      </c>
      <c r="B39" s="509" t="s">
        <v>471</v>
      </c>
      <c r="C39" s="509"/>
      <c r="D39" s="509"/>
      <c r="E39" s="509"/>
      <c r="F39" s="509"/>
      <c r="G39" s="509"/>
      <c r="H39" s="509"/>
      <c r="I39" s="509"/>
      <c r="J39" s="509"/>
      <c r="K39" s="133">
        <v>5</v>
      </c>
      <c r="L39" s="133">
        <f>Working!L495</f>
        <v>0</v>
      </c>
      <c r="M39" s="133">
        <f>Working!M495</f>
        <v>0</v>
      </c>
      <c r="N39" s="113"/>
      <c r="O39" s="133"/>
    </row>
    <row r="40" spans="1:15" s="32" customFormat="1" ht="30" customHeight="1" x14ac:dyDescent="0.2">
      <c r="A40" s="118"/>
      <c r="B40" s="596">
        <f>Working!B496</f>
        <v>0</v>
      </c>
      <c r="C40" s="726"/>
      <c r="D40" s="726"/>
      <c r="E40" s="726"/>
      <c r="F40" s="726"/>
      <c r="G40" s="726"/>
      <c r="H40" s="726"/>
      <c r="I40" s="726"/>
      <c r="J40" s="726"/>
      <c r="K40" s="726"/>
      <c r="L40" s="726"/>
      <c r="M40" s="726"/>
      <c r="N40" s="726"/>
      <c r="O40" s="726"/>
    </row>
    <row r="41" spans="1:15" s="32" customFormat="1" ht="15" customHeight="1" x14ac:dyDescent="0.2">
      <c r="A41" s="171" t="s">
        <v>172</v>
      </c>
      <c r="B41" s="509" t="s">
        <v>472</v>
      </c>
      <c r="C41" s="509"/>
      <c r="D41" s="509"/>
      <c r="E41" s="509"/>
      <c r="F41" s="341"/>
      <c r="G41" s="341"/>
      <c r="H41" s="341"/>
      <c r="I41" s="341"/>
      <c r="J41" s="341"/>
      <c r="K41" s="133">
        <v>5</v>
      </c>
      <c r="L41" s="133">
        <f>Working!L497</f>
        <v>0</v>
      </c>
      <c r="M41" s="133">
        <f>Working!M497</f>
        <v>0</v>
      </c>
      <c r="N41" s="113"/>
      <c r="O41" s="133"/>
    </row>
    <row r="42" spans="1:15" s="32" customFormat="1" ht="30" customHeight="1" x14ac:dyDescent="0.2">
      <c r="A42" s="118"/>
      <c r="B42" s="596">
        <f>Working!B498</f>
        <v>0</v>
      </c>
      <c r="C42" s="726"/>
      <c r="D42" s="726"/>
      <c r="E42" s="726"/>
      <c r="F42" s="726"/>
      <c r="G42" s="726"/>
      <c r="H42" s="726"/>
      <c r="I42" s="726"/>
      <c r="J42" s="726"/>
      <c r="K42" s="726"/>
      <c r="L42" s="726"/>
      <c r="M42" s="726"/>
      <c r="N42" s="726"/>
      <c r="O42" s="726"/>
    </row>
    <row r="43" spans="1:15" s="32" customFormat="1" ht="45" customHeight="1" x14ac:dyDescent="0.2">
      <c r="A43" s="171" t="s">
        <v>173</v>
      </c>
      <c r="B43" s="505" t="s">
        <v>473</v>
      </c>
      <c r="C43" s="505"/>
      <c r="D43" s="505"/>
      <c r="E43" s="505"/>
      <c r="F43" s="506"/>
      <c r="G43" s="506"/>
      <c r="H43" s="506"/>
      <c r="I43" s="506"/>
      <c r="J43" s="506"/>
      <c r="K43" s="133">
        <v>5</v>
      </c>
      <c r="L43" s="133">
        <f>Working!L499</f>
        <v>0</v>
      </c>
      <c r="M43" s="133">
        <f>Working!M499</f>
        <v>0</v>
      </c>
      <c r="N43" s="133">
        <f>Working!N499</f>
        <v>0</v>
      </c>
      <c r="O43" s="133"/>
    </row>
    <row r="44" spans="1:15" s="32" customFormat="1" ht="30" customHeight="1" x14ac:dyDescent="0.2">
      <c r="A44" s="118"/>
      <c r="B44" s="596">
        <f>Working!B500</f>
        <v>0</v>
      </c>
      <c r="C44" s="726"/>
      <c r="D44" s="726"/>
      <c r="E44" s="726"/>
      <c r="F44" s="726"/>
      <c r="G44" s="726"/>
      <c r="H44" s="726"/>
      <c r="I44" s="726"/>
      <c r="J44" s="726"/>
      <c r="K44" s="726"/>
      <c r="L44" s="726"/>
      <c r="M44" s="726"/>
      <c r="N44" s="726"/>
      <c r="O44" s="726"/>
    </row>
    <row r="45" spans="1:15" s="32" customFormat="1" ht="15" customHeight="1" x14ac:dyDescent="0.2">
      <c r="A45" s="171" t="s">
        <v>174</v>
      </c>
      <c r="B45" s="509" t="s">
        <v>178</v>
      </c>
      <c r="C45" s="509"/>
      <c r="D45" s="509"/>
      <c r="E45" s="509"/>
      <c r="F45" s="341"/>
      <c r="G45" s="341"/>
      <c r="H45" s="341"/>
      <c r="I45" s="341"/>
      <c r="J45" s="341"/>
      <c r="K45" s="133">
        <v>5</v>
      </c>
      <c r="L45" s="133">
        <f>Working!L501</f>
        <v>0</v>
      </c>
      <c r="M45" s="133">
        <f>Working!M501</f>
        <v>0</v>
      </c>
      <c r="N45" s="113"/>
      <c r="O45" s="133"/>
    </row>
    <row r="46" spans="1:15" s="32" customFormat="1" ht="30" customHeight="1" x14ac:dyDescent="0.2">
      <c r="A46" s="118"/>
      <c r="B46" s="596">
        <f>Working!B502</f>
        <v>0</v>
      </c>
      <c r="C46" s="726"/>
      <c r="D46" s="726"/>
      <c r="E46" s="726"/>
      <c r="F46" s="726"/>
      <c r="G46" s="726"/>
      <c r="H46" s="726"/>
      <c r="I46" s="726"/>
      <c r="J46" s="726"/>
      <c r="K46" s="726"/>
      <c r="L46" s="726"/>
      <c r="M46" s="726"/>
      <c r="N46" s="726"/>
      <c r="O46" s="726"/>
    </row>
    <row r="47" spans="1:15" s="32" customFormat="1" ht="15" customHeight="1" x14ac:dyDescent="0.2">
      <c r="A47" s="171" t="s">
        <v>175</v>
      </c>
      <c r="B47" s="509" t="s">
        <v>125</v>
      </c>
      <c r="C47" s="509"/>
      <c r="D47" s="509"/>
      <c r="E47" s="509"/>
      <c r="F47" s="341"/>
      <c r="G47" s="341"/>
      <c r="H47" s="341"/>
      <c r="I47" s="341"/>
      <c r="J47" s="341"/>
      <c r="K47" s="133">
        <v>5</v>
      </c>
      <c r="L47" s="133">
        <f>Working!L503</f>
        <v>0</v>
      </c>
      <c r="M47" s="133">
        <f>Working!M503</f>
        <v>0</v>
      </c>
      <c r="N47" s="133">
        <f>Working!N503</f>
        <v>0</v>
      </c>
      <c r="O47" s="133"/>
    </row>
    <row r="48" spans="1:15" s="32" customFormat="1" ht="30" customHeight="1" x14ac:dyDescent="0.2">
      <c r="A48" s="118"/>
      <c r="B48" s="596">
        <f>Working!B504</f>
        <v>0</v>
      </c>
      <c r="C48" s="726"/>
      <c r="D48" s="726"/>
      <c r="E48" s="726"/>
      <c r="F48" s="726"/>
      <c r="G48" s="726"/>
      <c r="H48" s="726"/>
      <c r="I48" s="726"/>
      <c r="J48" s="726"/>
      <c r="K48" s="726"/>
      <c r="L48" s="726"/>
      <c r="M48" s="726"/>
      <c r="N48" s="726"/>
      <c r="O48" s="726"/>
    </row>
    <row r="49" spans="1:15" s="32" customFormat="1" ht="15" customHeight="1" x14ac:dyDescent="0.2">
      <c r="A49" s="501" t="s">
        <v>27</v>
      </c>
      <c r="B49" s="501"/>
      <c r="C49" s="501"/>
      <c r="D49" s="501"/>
      <c r="E49" s="501"/>
      <c r="F49" s="501"/>
      <c r="G49" s="501"/>
      <c r="H49" s="501"/>
      <c r="I49" s="501"/>
      <c r="J49" s="501"/>
      <c r="K49" s="128" t="s">
        <v>26</v>
      </c>
      <c r="L49" s="129" t="s">
        <v>9</v>
      </c>
      <c r="M49" s="129" t="s">
        <v>25</v>
      </c>
      <c r="N49" s="129" t="s">
        <v>24</v>
      </c>
      <c r="O49" s="129" t="s">
        <v>23</v>
      </c>
    </row>
    <row r="50" spans="1:15" s="32" customFormat="1" ht="30" customHeight="1" x14ac:dyDescent="0.2">
      <c r="A50" s="171" t="s">
        <v>176</v>
      </c>
      <c r="B50" s="505" t="s">
        <v>474</v>
      </c>
      <c r="C50" s="505"/>
      <c r="D50" s="505"/>
      <c r="E50" s="505"/>
      <c r="F50" s="505"/>
      <c r="G50" s="505"/>
      <c r="H50" s="505"/>
      <c r="I50" s="505"/>
      <c r="J50" s="505"/>
      <c r="K50" s="133">
        <v>5</v>
      </c>
      <c r="L50" s="133">
        <f>Working!L505</f>
        <v>0</v>
      </c>
      <c r="M50" s="133">
        <f>Working!M505</f>
        <v>0</v>
      </c>
      <c r="N50" s="113"/>
      <c r="O50" s="133"/>
    </row>
    <row r="51" spans="1:15" s="32" customFormat="1" ht="30" customHeight="1" x14ac:dyDescent="0.2">
      <c r="A51" s="118"/>
      <c r="B51" s="596">
        <f>Working!B506</f>
        <v>0</v>
      </c>
      <c r="C51" s="726"/>
      <c r="D51" s="726"/>
      <c r="E51" s="726"/>
      <c r="F51" s="726"/>
      <c r="G51" s="726"/>
      <c r="H51" s="726"/>
      <c r="I51" s="726"/>
      <c r="J51" s="726"/>
      <c r="K51" s="726"/>
      <c r="L51" s="726"/>
      <c r="M51" s="726"/>
      <c r="N51" s="726"/>
      <c r="O51" s="726"/>
    </row>
    <row r="52" spans="1:15" s="32" customFormat="1" ht="45" customHeight="1" x14ac:dyDescent="0.2">
      <c r="A52" s="171" t="s">
        <v>177</v>
      </c>
      <c r="B52" s="505" t="s">
        <v>475</v>
      </c>
      <c r="C52" s="505"/>
      <c r="D52" s="505"/>
      <c r="E52" s="505"/>
      <c r="F52" s="506"/>
      <c r="G52" s="506"/>
      <c r="H52" s="506"/>
      <c r="I52" s="506"/>
      <c r="J52" s="506"/>
      <c r="K52" s="133">
        <v>10</v>
      </c>
      <c r="L52" s="133">
        <f>Working!L509</f>
        <v>0</v>
      </c>
      <c r="M52" s="133">
        <f>Working!M509</f>
        <v>0</v>
      </c>
      <c r="N52" s="113"/>
      <c r="O52" s="133"/>
    </row>
    <row r="53" spans="1:15" s="32" customFormat="1" ht="30" customHeight="1" x14ac:dyDescent="0.2">
      <c r="A53" s="118"/>
      <c r="B53" s="596">
        <f>Working!B510</f>
        <v>0</v>
      </c>
      <c r="C53" s="726"/>
      <c r="D53" s="726"/>
      <c r="E53" s="726"/>
      <c r="F53" s="726"/>
      <c r="G53" s="726"/>
      <c r="H53" s="726"/>
      <c r="I53" s="726"/>
      <c r="J53" s="726"/>
      <c r="K53" s="726"/>
      <c r="L53" s="726"/>
      <c r="M53" s="726"/>
      <c r="N53" s="726"/>
      <c r="O53" s="726"/>
    </row>
    <row r="54" spans="1:15" s="32" customFormat="1" ht="45" customHeight="1" x14ac:dyDescent="0.2">
      <c r="A54" s="171" t="s">
        <v>179</v>
      </c>
      <c r="B54" s="505" t="s">
        <v>445</v>
      </c>
      <c r="C54" s="505"/>
      <c r="D54" s="505"/>
      <c r="E54" s="505"/>
      <c r="F54" s="506"/>
      <c r="G54" s="506"/>
      <c r="H54" s="506"/>
      <c r="I54" s="506"/>
      <c r="J54" s="506"/>
      <c r="K54" s="133">
        <v>10</v>
      </c>
      <c r="L54" s="133">
        <f>Working!L511</f>
        <v>0</v>
      </c>
      <c r="M54" s="133">
        <f>Working!M511</f>
        <v>0</v>
      </c>
      <c r="N54" s="113"/>
      <c r="O54" s="133"/>
    </row>
    <row r="55" spans="1:15" s="32" customFormat="1" ht="30" customHeight="1" x14ac:dyDescent="0.2">
      <c r="A55" s="118"/>
      <c r="B55" s="596">
        <f>Working!B512</f>
        <v>0</v>
      </c>
      <c r="C55" s="726"/>
      <c r="D55" s="726"/>
      <c r="E55" s="726"/>
      <c r="F55" s="726"/>
      <c r="G55" s="726"/>
      <c r="H55" s="726"/>
      <c r="I55" s="726"/>
      <c r="J55" s="726"/>
      <c r="K55" s="726"/>
      <c r="L55" s="726"/>
      <c r="M55" s="726"/>
      <c r="N55" s="726"/>
      <c r="O55" s="726"/>
    </row>
    <row r="56" spans="1:15" ht="30" customHeight="1" x14ac:dyDescent="0.2">
      <c r="A56" s="473" t="s">
        <v>138</v>
      </c>
      <c r="B56" s="473"/>
      <c r="C56" s="473"/>
      <c r="D56" s="473"/>
      <c r="E56" s="473"/>
      <c r="F56" s="473"/>
      <c r="G56" s="473"/>
      <c r="H56" s="473"/>
      <c r="I56" s="473"/>
      <c r="J56" s="473"/>
      <c r="K56" s="473"/>
      <c r="L56" s="473"/>
      <c r="M56" s="473"/>
      <c r="N56" s="473"/>
      <c r="O56" s="473"/>
    </row>
    <row r="57" spans="1:15" s="31" customFormat="1" ht="14.25" x14ac:dyDescent="0.2">
      <c r="A57" s="501" t="s">
        <v>27</v>
      </c>
      <c r="B57" s="501"/>
      <c r="C57" s="501"/>
      <c r="D57" s="501"/>
      <c r="E57" s="501"/>
      <c r="F57" s="501"/>
      <c r="G57" s="501"/>
      <c r="H57" s="501"/>
      <c r="I57" s="501"/>
      <c r="J57" s="501"/>
      <c r="K57" s="128" t="s">
        <v>26</v>
      </c>
      <c r="L57" s="129" t="s">
        <v>9</v>
      </c>
      <c r="M57" s="129" t="s">
        <v>25</v>
      </c>
      <c r="N57" s="129" t="s">
        <v>24</v>
      </c>
      <c r="O57" s="129" t="s">
        <v>23</v>
      </c>
    </row>
    <row r="58" spans="1:15" s="32" customFormat="1" ht="30" customHeight="1" x14ac:dyDescent="0.2">
      <c r="A58" s="171" t="s">
        <v>180</v>
      </c>
      <c r="B58" s="505" t="s">
        <v>476</v>
      </c>
      <c r="C58" s="505"/>
      <c r="D58" s="505"/>
      <c r="E58" s="505"/>
      <c r="F58" s="506"/>
      <c r="G58" s="506"/>
      <c r="H58" s="506"/>
      <c r="I58" s="506"/>
      <c r="J58" s="506"/>
      <c r="K58" s="133">
        <v>10</v>
      </c>
      <c r="L58" s="133">
        <f>Working!L515</f>
        <v>0</v>
      </c>
      <c r="M58" s="133">
        <f>Working!M515</f>
        <v>0</v>
      </c>
      <c r="N58" s="113"/>
      <c r="O58" s="133" t="s">
        <v>30</v>
      </c>
    </row>
    <row r="59" spans="1:15" s="32" customFormat="1" ht="30" customHeight="1" x14ac:dyDescent="0.2">
      <c r="A59" s="118"/>
      <c r="B59" s="596">
        <f>Working!B516</f>
        <v>0</v>
      </c>
      <c r="C59" s="726"/>
      <c r="D59" s="726"/>
      <c r="E59" s="726"/>
      <c r="F59" s="726"/>
      <c r="G59" s="726"/>
      <c r="H59" s="726"/>
      <c r="I59" s="726"/>
      <c r="J59" s="726"/>
      <c r="K59" s="726"/>
      <c r="L59" s="726"/>
      <c r="M59" s="726"/>
      <c r="N59" s="726"/>
      <c r="O59" s="726"/>
    </row>
    <row r="60" spans="1:15" s="48" customFormat="1" ht="30" customHeight="1" x14ac:dyDescent="0.2">
      <c r="A60" s="234" t="s">
        <v>181</v>
      </c>
      <c r="B60" s="505" t="s">
        <v>431</v>
      </c>
      <c r="C60" s="505"/>
      <c r="D60" s="505"/>
      <c r="E60" s="505"/>
      <c r="F60" s="506"/>
      <c r="G60" s="506"/>
      <c r="H60" s="506"/>
      <c r="I60" s="506"/>
      <c r="J60" s="506"/>
      <c r="K60" s="235">
        <v>10</v>
      </c>
      <c r="L60" s="235">
        <f>Working!L517</f>
        <v>0</v>
      </c>
      <c r="M60" s="235">
        <f>Working!M517</f>
        <v>0</v>
      </c>
      <c r="N60" s="236"/>
      <c r="O60" s="235" t="s">
        <v>30</v>
      </c>
    </row>
    <row r="61" spans="1:15" s="32" customFormat="1" ht="30" customHeight="1" x14ac:dyDescent="0.2">
      <c r="A61" s="118"/>
      <c r="B61" s="596">
        <f>Working!B518</f>
        <v>0</v>
      </c>
      <c r="C61" s="726"/>
      <c r="D61" s="726"/>
      <c r="E61" s="726"/>
      <c r="F61" s="726"/>
      <c r="G61" s="726"/>
      <c r="H61" s="726"/>
      <c r="I61" s="726"/>
      <c r="J61" s="726"/>
      <c r="K61" s="726"/>
      <c r="L61" s="726"/>
      <c r="M61" s="726"/>
      <c r="N61" s="726"/>
      <c r="O61" s="726"/>
    </row>
    <row r="62" spans="1:15" s="32" customFormat="1" ht="30" customHeight="1" x14ac:dyDescent="0.2">
      <c r="A62" s="171" t="s">
        <v>182</v>
      </c>
      <c r="B62" s="505" t="s">
        <v>432</v>
      </c>
      <c r="C62" s="505"/>
      <c r="D62" s="505"/>
      <c r="E62" s="505"/>
      <c r="F62" s="506"/>
      <c r="G62" s="506"/>
      <c r="H62" s="506"/>
      <c r="I62" s="506"/>
      <c r="J62" s="506"/>
      <c r="K62" s="133">
        <v>5</v>
      </c>
      <c r="L62" s="133">
        <f>Working!L519</f>
        <v>0</v>
      </c>
      <c r="M62" s="133">
        <f>Working!M519</f>
        <v>0</v>
      </c>
      <c r="N62" s="133">
        <f>Working!N519</f>
        <v>0</v>
      </c>
      <c r="O62" s="133" t="s">
        <v>264</v>
      </c>
    </row>
    <row r="63" spans="1:15" s="32" customFormat="1" ht="30" customHeight="1" x14ac:dyDescent="0.2">
      <c r="A63" s="118"/>
      <c r="B63" s="596">
        <f>Working!B520</f>
        <v>0</v>
      </c>
      <c r="C63" s="726"/>
      <c r="D63" s="726"/>
      <c r="E63" s="726"/>
      <c r="F63" s="726"/>
      <c r="G63" s="726"/>
      <c r="H63" s="726"/>
      <c r="I63" s="726"/>
      <c r="J63" s="726"/>
      <c r="K63" s="726"/>
      <c r="L63" s="726"/>
      <c r="M63" s="726"/>
      <c r="N63" s="726"/>
      <c r="O63" s="726"/>
    </row>
    <row r="64" spans="1:15" s="32" customFormat="1" ht="30" customHeight="1" x14ac:dyDescent="0.2">
      <c r="A64" s="171" t="s">
        <v>286</v>
      </c>
      <c r="B64" s="505" t="s">
        <v>477</v>
      </c>
      <c r="C64" s="505"/>
      <c r="D64" s="505"/>
      <c r="E64" s="505"/>
      <c r="F64" s="506"/>
      <c r="G64" s="506"/>
      <c r="H64" s="506"/>
      <c r="I64" s="506"/>
      <c r="J64" s="506"/>
      <c r="K64" s="133">
        <v>5</v>
      </c>
      <c r="L64" s="133">
        <f>Working!L521</f>
        <v>0</v>
      </c>
      <c r="M64" s="133">
        <f>Working!M521</f>
        <v>0</v>
      </c>
      <c r="N64" s="113"/>
      <c r="O64" s="133"/>
    </row>
    <row r="65" spans="1:15" s="32" customFormat="1" ht="30" customHeight="1" x14ac:dyDescent="0.2">
      <c r="A65" s="118"/>
      <c r="B65" s="596">
        <f>Working!B522</f>
        <v>0</v>
      </c>
      <c r="C65" s="726"/>
      <c r="D65" s="726"/>
      <c r="E65" s="726"/>
      <c r="F65" s="726"/>
      <c r="G65" s="726"/>
      <c r="H65" s="726"/>
      <c r="I65" s="726"/>
      <c r="J65" s="726"/>
      <c r="K65" s="726"/>
      <c r="L65" s="726"/>
      <c r="M65" s="726"/>
      <c r="N65" s="726"/>
      <c r="O65" s="726"/>
    </row>
    <row r="66" spans="1:15" s="33" customFormat="1" ht="30" customHeight="1" x14ac:dyDescent="0.25">
      <c r="A66" s="473" t="s">
        <v>183</v>
      </c>
      <c r="B66" s="473"/>
      <c r="C66" s="473"/>
      <c r="D66" s="473"/>
      <c r="E66" s="473"/>
      <c r="F66" s="473"/>
      <c r="G66" s="473"/>
      <c r="H66" s="473"/>
      <c r="I66" s="473"/>
      <c r="J66" s="473"/>
      <c r="K66" s="473"/>
      <c r="L66" s="473"/>
      <c r="M66" s="473"/>
      <c r="N66" s="473"/>
      <c r="O66" s="473"/>
    </row>
    <row r="67" spans="1:15" s="32" customFormat="1" ht="15" customHeight="1" x14ac:dyDescent="0.2">
      <c r="A67" s="453" t="s">
        <v>312</v>
      </c>
      <c r="B67" s="453"/>
      <c r="C67" s="453"/>
      <c r="D67" s="453"/>
      <c r="E67" s="453"/>
      <c r="F67" s="453"/>
      <c r="G67" s="453"/>
      <c r="H67" s="453"/>
      <c r="I67" s="453"/>
      <c r="J67" s="453"/>
      <c r="K67" s="453"/>
      <c r="L67" s="453"/>
      <c r="M67" s="453"/>
      <c r="N67" s="453"/>
      <c r="O67" s="453"/>
    </row>
    <row r="68" spans="1:15" s="32" customFormat="1" ht="15.75" customHeight="1" x14ac:dyDescent="0.2">
      <c r="A68" s="728"/>
      <c r="B68" s="728"/>
      <c r="C68" s="533"/>
      <c r="D68" s="135">
        <f>Working!D525</f>
        <v>0</v>
      </c>
      <c r="E68" s="233" t="s">
        <v>149</v>
      </c>
      <c r="F68" s="532"/>
      <c r="G68" s="533"/>
      <c r="H68" s="135">
        <f>Working!H525</f>
        <v>0</v>
      </c>
      <c r="I68" s="453" t="s">
        <v>25</v>
      </c>
      <c r="J68" s="453"/>
      <c r="K68" s="535" t="s">
        <v>306</v>
      </c>
      <c r="L68" s="535"/>
      <c r="M68" s="535"/>
      <c r="N68" s="535"/>
      <c r="O68" s="535"/>
    </row>
    <row r="69" spans="1:15" s="32" customFormat="1" ht="15" customHeight="1" x14ac:dyDescent="0.2">
      <c r="A69" s="453" t="s">
        <v>349</v>
      </c>
      <c r="B69" s="453"/>
      <c r="C69" s="453"/>
      <c r="D69" s="453"/>
      <c r="E69" s="453"/>
      <c r="F69" s="453"/>
      <c r="G69" s="453"/>
      <c r="H69" s="453"/>
      <c r="I69" s="453"/>
      <c r="J69" s="453"/>
      <c r="K69" s="453"/>
      <c r="L69" s="453"/>
      <c r="M69" s="453"/>
      <c r="N69" s="453"/>
      <c r="O69" s="453"/>
    </row>
    <row r="70" spans="1:15" s="32" customFormat="1" ht="15" customHeight="1" x14ac:dyDescent="0.2">
      <c r="A70" s="536" t="s">
        <v>350</v>
      </c>
      <c r="B70" s="536"/>
      <c r="C70" s="536"/>
      <c r="D70" s="536"/>
      <c r="E70" s="536"/>
      <c r="F70" s="536"/>
      <c r="G70" s="536"/>
      <c r="H70" s="536"/>
      <c r="I70" s="536"/>
      <c r="J70" s="536"/>
      <c r="K70" s="536"/>
      <c r="L70" s="536"/>
      <c r="M70" s="536"/>
      <c r="N70" s="536"/>
      <c r="O70" s="536"/>
    </row>
    <row r="71" spans="1:15" s="73" customFormat="1" ht="6" customHeight="1" x14ac:dyDescent="0.2">
      <c r="A71" s="537"/>
      <c r="B71" s="537"/>
      <c r="C71" s="537"/>
      <c r="D71" s="537"/>
      <c r="E71" s="537"/>
      <c r="F71" s="537"/>
      <c r="G71" s="537"/>
      <c r="H71" s="537"/>
      <c r="I71" s="537"/>
      <c r="J71" s="537"/>
      <c r="K71" s="537"/>
      <c r="L71" s="537"/>
      <c r="M71" s="537"/>
      <c r="N71" s="537"/>
      <c r="O71" s="537"/>
    </row>
    <row r="72" spans="1:15" s="31" customFormat="1" ht="14.25" x14ac:dyDescent="0.2">
      <c r="A72" s="501" t="s">
        <v>27</v>
      </c>
      <c r="B72" s="501"/>
      <c r="C72" s="501"/>
      <c r="D72" s="501"/>
      <c r="E72" s="501"/>
      <c r="F72" s="501"/>
      <c r="G72" s="501"/>
      <c r="H72" s="501"/>
      <c r="I72" s="501"/>
      <c r="J72" s="501"/>
      <c r="K72" s="128" t="s">
        <v>26</v>
      </c>
      <c r="L72" s="129" t="s">
        <v>9</v>
      </c>
      <c r="M72" s="129" t="s">
        <v>25</v>
      </c>
      <c r="N72" s="129" t="s">
        <v>24</v>
      </c>
      <c r="O72" s="129" t="s">
        <v>23</v>
      </c>
    </row>
    <row r="73" spans="1:15" s="32" customFormat="1" ht="30" customHeight="1" x14ac:dyDescent="0.2">
      <c r="A73" s="171" t="s">
        <v>184</v>
      </c>
      <c r="B73" s="505" t="s">
        <v>478</v>
      </c>
      <c r="C73" s="505"/>
      <c r="D73" s="505"/>
      <c r="E73" s="505"/>
      <c r="F73" s="506"/>
      <c r="G73" s="506"/>
      <c r="H73" s="506"/>
      <c r="I73" s="506"/>
      <c r="J73" s="506"/>
      <c r="K73" s="133">
        <v>5</v>
      </c>
      <c r="L73" s="133">
        <f>Working!L530</f>
        <v>0</v>
      </c>
      <c r="M73" s="133">
        <f>Working!M530</f>
        <v>0</v>
      </c>
      <c r="N73" s="237" t="str">
        <f>Working!N530</f>
        <v>-----</v>
      </c>
      <c r="O73" s="133" t="s">
        <v>265</v>
      </c>
    </row>
    <row r="74" spans="1:15" s="32" customFormat="1" ht="30" customHeight="1" x14ac:dyDescent="0.2">
      <c r="A74" s="118"/>
      <c r="B74" s="596">
        <f>Working!B531</f>
        <v>0</v>
      </c>
      <c r="C74" s="726"/>
      <c r="D74" s="726"/>
      <c r="E74" s="726"/>
      <c r="F74" s="726"/>
      <c r="G74" s="726"/>
      <c r="H74" s="726"/>
      <c r="I74" s="726"/>
      <c r="J74" s="726"/>
      <c r="K74" s="726"/>
      <c r="L74" s="726"/>
      <c r="M74" s="726"/>
      <c r="N74" s="726"/>
      <c r="O74" s="726"/>
    </row>
    <row r="75" spans="1:15" s="32" customFormat="1" ht="15" customHeight="1" x14ac:dyDescent="0.2">
      <c r="A75" s="501" t="s">
        <v>27</v>
      </c>
      <c r="B75" s="501"/>
      <c r="C75" s="501"/>
      <c r="D75" s="501"/>
      <c r="E75" s="501"/>
      <c r="F75" s="501"/>
      <c r="G75" s="501"/>
      <c r="H75" s="501"/>
      <c r="I75" s="501"/>
      <c r="J75" s="501"/>
      <c r="K75" s="128" t="s">
        <v>26</v>
      </c>
      <c r="L75" s="129" t="s">
        <v>9</v>
      </c>
      <c r="M75" s="129" t="s">
        <v>25</v>
      </c>
      <c r="N75" s="129" t="s">
        <v>24</v>
      </c>
      <c r="O75" s="129" t="s">
        <v>23</v>
      </c>
    </row>
    <row r="76" spans="1:15" s="32" customFormat="1" ht="45" customHeight="1" x14ac:dyDescent="0.2">
      <c r="A76" s="171" t="s">
        <v>185</v>
      </c>
      <c r="B76" s="505" t="s">
        <v>479</v>
      </c>
      <c r="C76" s="505"/>
      <c r="D76" s="505"/>
      <c r="E76" s="505"/>
      <c r="F76" s="506"/>
      <c r="G76" s="506"/>
      <c r="H76" s="506"/>
      <c r="I76" s="506"/>
      <c r="J76" s="506"/>
      <c r="K76" s="133">
        <v>15</v>
      </c>
      <c r="L76" s="133">
        <f>Working!L532</f>
        <v>0</v>
      </c>
      <c r="M76" s="133">
        <f>Working!M532</f>
        <v>0</v>
      </c>
      <c r="N76" s="237" t="str">
        <f>Working!N532</f>
        <v>-----</v>
      </c>
      <c r="O76" s="133" t="s">
        <v>30</v>
      </c>
    </row>
    <row r="77" spans="1:15" s="32" customFormat="1" ht="30" customHeight="1" x14ac:dyDescent="0.2">
      <c r="A77" s="118"/>
      <c r="B77" s="596">
        <f>Working!B533</f>
        <v>0</v>
      </c>
      <c r="C77" s="726"/>
      <c r="D77" s="726"/>
      <c r="E77" s="726"/>
      <c r="F77" s="726"/>
      <c r="G77" s="726"/>
      <c r="H77" s="726"/>
      <c r="I77" s="726"/>
      <c r="J77" s="726"/>
      <c r="K77" s="726"/>
      <c r="L77" s="726"/>
      <c r="M77" s="726"/>
      <c r="N77" s="726"/>
      <c r="O77" s="726"/>
    </row>
    <row r="78" spans="1:15" s="32" customFormat="1" ht="36" customHeight="1" x14ac:dyDescent="0.2">
      <c r="A78" s="171" t="s">
        <v>186</v>
      </c>
      <c r="B78" s="505" t="s">
        <v>603</v>
      </c>
      <c r="C78" s="505"/>
      <c r="D78" s="505"/>
      <c r="E78" s="505"/>
      <c r="F78" s="506"/>
      <c r="G78" s="506"/>
      <c r="H78" s="506"/>
      <c r="I78" s="506"/>
      <c r="J78" s="506"/>
      <c r="K78" s="133">
        <v>15</v>
      </c>
      <c r="L78" s="133">
        <f>Working!L534</f>
        <v>0</v>
      </c>
      <c r="M78" s="133">
        <f>Working!M534</f>
        <v>0</v>
      </c>
      <c r="N78" s="237" t="str">
        <f>Working!N534</f>
        <v>-----</v>
      </c>
      <c r="O78" s="133" t="s">
        <v>264</v>
      </c>
    </row>
    <row r="79" spans="1:15" s="32" customFormat="1" ht="30" customHeight="1" x14ac:dyDescent="0.2">
      <c r="A79" s="118"/>
      <c r="B79" s="596">
        <f>Working!B535</f>
        <v>0</v>
      </c>
      <c r="C79" s="726"/>
      <c r="D79" s="726"/>
      <c r="E79" s="726"/>
      <c r="F79" s="726"/>
      <c r="G79" s="726"/>
      <c r="H79" s="726"/>
      <c r="I79" s="726"/>
      <c r="J79" s="726"/>
      <c r="K79" s="726"/>
      <c r="L79" s="726"/>
      <c r="M79" s="726"/>
      <c r="N79" s="726"/>
      <c r="O79" s="726"/>
    </row>
    <row r="80" spans="1:15" s="32" customFormat="1" ht="30" customHeight="1" x14ac:dyDescent="0.2">
      <c r="A80" s="171" t="s">
        <v>187</v>
      </c>
      <c r="B80" s="505" t="s">
        <v>409</v>
      </c>
      <c r="C80" s="505"/>
      <c r="D80" s="505"/>
      <c r="E80" s="505"/>
      <c r="F80" s="506"/>
      <c r="G80" s="506"/>
      <c r="H80" s="506"/>
      <c r="I80" s="506"/>
      <c r="J80" s="506"/>
      <c r="K80" s="133">
        <v>10</v>
      </c>
      <c r="L80" s="133">
        <f>Working!L538</f>
        <v>0</v>
      </c>
      <c r="M80" s="133">
        <f>Working!M538</f>
        <v>0</v>
      </c>
      <c r="N80" s="237" t="str">
        <f>Working!N538</f>
        <v>-----</v>
      </c>
      <c r="O80" s="133" t="s">
        <v>30</v>
      </c>
    </row>
    <row r="81" spans="1:15" s="32" customFormat="1" ht="30" customHeight="1" x14ac:dyDescent="0.2">
      <c r="A81" s="118"/>
      <c r="B81" s="596">
        <f>Working!B539</f>
        <v>0</v>
      </c>
      <c r="C81" s="726"/>
      <c r="D81" s="726"/>
      <c r="E81" s="726"/>
      <c r="F81" s="726"/>
      <c r="G81" s="726"/>
      <c r="H81" s="726"/>
      <c r="I81" s="726"/>
      <c r="J81" s="726"/>
      <c r="K81" s="726"/>
      <c r="L81" s="726"/>
      <c r="M81" s="726"/>
      <c r="N81" s="726"/>
      <c r="O81" s="726"/>
    </row>
    <row r="82" spans="1:15" s="32" customFormat="1" ht="30" customHeight="1" x14ac:dyDescent="0.2">
      <c r="A82" s="171" t="s">
        <v>188</v>
      </c>
      <c r="B82" s="505" t="s">
        <v>480</v>
      </c>
      <c r="C82" s="505"/>
      <c r="D82" s="505"/>
      <c r="E82" s="505"/>
      <c r="F82" s="506"/>
      <c r="G82" s="506"/>
      <c r="H82" s="506"/>
      <c r="I82" s="506"/>
      <c r="J82" s="506"/>
      <c r="K82" s="133">
        <v>10</v>
      </c>
      <c r="L82" s="133">
        <f>Working!L540</f>
        <v>0</v>
      </c>
      <c r="M82" s="133">
        <f>Working!M540</f>
        <v>0</v>
      </c>
      <c r="N82" s="237" t="str">
        <f>Working!N540</f>
        <v>-----</v>
      </c>
      <c r="O82" s="133" t="s">
        <v>30</v>
      </c>
    </row>
    <row r="83" spans="1:15" s="32" customFormat="1" ht="30" customHeight="1" x14ac:dyDescent="0.2">
      <c r="A83" s="118"/>
      <c r="B83" s="596">
        <f>Working!B541</f>
        <v>0</v>
      </c>
      <c r="C83" s="726"/>
      <c r="D83" s="726"/>
      <c r="E83" s="726"/>
      <c r="F83" s="726"/>
      <c r="G83" s="726"/>
      <c r="H83" s="726"/>
      <c r="I83" s="726"/>
      <c r="J83" s="726"/>
      <c r="K83" s="726"/>
      <c r="L83" s="726"/>
      <c r="M83" s="726"/>
      <c r="N83" s="726"/>
      <c r="O83" s="726"/>
    </row>
    <row r="84" spans="1:15" s="32" customFormat="1" ht="45" customHeight="1" x14ac:dyDescent="0.2">
      <c r="A84" s="171" t="s">
        <v>189</v>
      </c>
      <c r="B84" s="505" t="s">
        <v>608</v>
      </c>
      <c r="C84" s="505"/>
      <c r="D84" s="505"/>
      <c r="E84" s="505"/>
      <c r="F84" s="506"/>
      <c r="G84" s="506"/>
      <c r="H84" s="506"/>
      <c r="I84" s="506"/>
      <c r="J84" s="506"/>
      <c r="K84" s="133">
        <v>10</v>
      </c>
      <c r="L84" s="133">
        <f>Working!L542</f>
        <v>0</v>
      </c>
      <c r="M84" s="133">
        <f>Working!M542</f>
        <v>0</v>
      </c>
      <c r="N84" s="237" t="str">
        <f>Working!N542</f>
        <v>-----</v>
      </c>
      <c r="O84" s="133" t="s">
        <v>30</v>
      </c>
    </row>
    <row r="85" spans="1:15" s="32" customFormat="1" ht="30" customHeight="1" x14ac:dyDescent="0.2">
      <c r="A85" s="118"/>
      <c r="B85" s="596">
        <f>Working!B543</f>
        <v>0</v>
      </c>
      <c r="C85" s="726"/>
      <c r="D85" s="726"/>
      <c r="E85" s="726"/>
      <c r="F85" s="726"/>
      <c r="G85" s="726"/>
      <c r="H85" s="726"/>
      <c r="I85" s="726"/>
      <c r="J85" s="726"/>
      <c r="K85" s="726"/>
      <c r="L85" s="726"/>
      <c r="M85" s="726"/>
      <c r="N85" s="726"/>
      <c r="O85" s="726"/>
    </row>
    <row r="86" spans="1:15" s="32" customFormat="1" ht="30" customHeight="1" x14ac:dyDescent="0.2">
      <c r="A86" s="171" t="s">
        <v>190</v>
      </c>
      <c r="B86" s="505" t="s">
        <v>414</v>
      </c>
      <c r="C86" s="505"/>
      <c r="D86" s="505"/>
      <c r="E86" s="505"/>
      <c r="F86" s="506"/>
      <c r="G86" s="506"/>
      <c r="H86" s="506"/>
      <c r="I86" s="506"/>
      <c r="J86" s="506"/>
      <c r="K86" s="133">
        <v>10</v>
      </c>
      <c r="L86" s="133">
        <f>Working!L544</f>
        <v>0</v>
      </c>
      <c r="M86" s="133">
        <f>Working!M544</f>
        <v>0</v>
      </c>
      <c r="N86" s="237" t="str">
        <f>Working!N544</f>
        <v>-----</v>
      </c>
      <c r="O86" s="133" t="s">
        <v>264</v>
      </c>
    </row>
    <row r="87" spans="1:15" s="32" customFormat="1" ht="30" customHeight="1" x14ac:dyDescent="0.2">
      <c r="A87" s="118"/>
      <c r="B87" s="596">
        <f>Working!B545</f>
        <v>0</v>
      </c>
      <c r="C87" s="726"/>
      <c r="D87" s="726"/>
      <c r="E87" s="726"/>
      <c r="F87" s="726"/>
      <c r="G87" s="726"/>
      <c r="H87" s="726"/>
      <c r="I87" s="726"/>
      <c r="J87" s="726"/>
      <c r="K87" s="726"/>
      <c r="L87" s="726"/>
      <c r="M87" s="726"/>
      <c r="N87" s="726"/>
      <c r="O87" s="726"/>
    </row>
    <row r="88" spans="1:15" s="32" customFormat="1" ht="34.5" customHeight="1" x14ac:dyDescent="0.2">
      <c r="A88" s="171" t="s">
        <v>191</v>
      </c>
      <c r="B88" s="505" t="s">
        <v>604</v>
      </c>
      <c r="C88" s="505"/>
      <c r="D88" s="505"/>
      <c r="E88" s="505"/>
      <c r="F88" s="506"/>
      <c r="G88" s="506"/>
      <c r="H88" s="506"/>
      <c r="I88" s="506"/>
      <c r="J88" s="506"/>
      <c r="K88" s="133">
        <v>15</v>
      </c>
      <c r="L88" s="133">
        <f>Working!L546</f>
        <v>0</v>
      </c>
      <c r="M88" s="133">
        <f>Working!M546</f>
        <v>0</v>
      </c>
      <c r="N88" s="237" t="str">
        <f>Working!N546</f>
        <v>-----</v>
      </c>
      <c r="O88" s="133" t="s">
        <v>264</v>
      </c>
    </row>
    <row r="89" spans="1:15" s="32" customFormat="1" ht="30" customHeight="1" x14ac:dyDescent="0.2">
      <c r="A89" s="118"/>
      <c r="B89" s="596">
        <f>Working!B547</f>
        <v>0</v>
      </c>
      <c r="C89" s="726"/>
      <c r="D89" s="726"/>
      <c r="E89" s="726"/>
      <c r="F89" s="726"/>
      <c r="G89" s="726"/>
      <c r="H89" s="726"/>
      <c r="I89" s="726"/>
      <c r="J89" s="726"/>
      <c r="K89" s="726"/>
      <c r="L89" s="726"/>
      <c r="M89" s="726"/>
      <c r="N89" s="726"/>
      <c r="O89" s="726"/>
    </row>
    <row r="90" spans="1:15" s="32" customFormat="1" ht="30" customHeight="1" x14ac:dyDescent="0.2">
      <c r="A90" s="171" t="s">
        <v>192</v>
      </c>
      <c r="B90" s="505" t="s">
        <v>481</v>
      </c>
      <c r="C90" s="505"/>
      <c r="D90" s="505"/>
      <c r="E90" s="505"/>
      <c r="F90" s="506"/>
      <c r="G90" s="506"/>
      <c r="H90" s="506"/>
      <c r="I90" s="506"/>
      <c r="J90" s="506"/>
      <c r="K90" s="133">
        <v>10</v>
      </c>
      <c r="L90" s="133">
        <f>Working!L548</f>
        <v>0</v>
      </c>
      <c r="M90" s="133">
        <f>Working!M548</f>
        <v>0</v>
      </c>
      <c r="N90" s="237" t="str">
        <f>Working!N548</f>
        <v>-----</v>
      </c>
      <c r="O90" s="133" t="s">
        <v>30</v>
      </c>
    </row>
    <row r="91" spans="1:15" s="32" customFormat="1" ht="30" customHeight="1" x14ac:dyDescent="0.2">
      <c r="A91" s="118"/>
      <c r="B91" s="596">
        <f>Working!B549</f>
        <v>0</v>
      </c>
      <c r="C91" s="726"/>
      <c r="D91" s="726"/>
      <c r="E91" s="726"/>
      <c r="F91" s="726"/>
      <c r="G91" s="726"/>
      <c r="H91" s="726"/>
      <c r="I91" s="726"/>
      <c r="J91" s="726"/>
      <c r="K91" s="726"/>
      <c r="L91" s="726"/>
      <c r="M91" s="726"/>
      <c r="N91" s="726"/>
      <c r="O91" s="726"/>
    </row>
    <row r="92" spans="1:15" s="32" customFormat="1" ht="30" customHeight="1" x14ac:dyDescent="0.2">
      <c r="A92" s="171" t="s">
        <v>193</v>
      </c>
      <c r="B92" s="505" t="s">
        <v>482</v>
      </c>
      <c r="C92" s="505"/>
      <c r="D92" s="505"/>
      <c r="E92" s="505"/>
      <c r="F92" s="506"/>
      <c r="G92" s="506"/>
      <c r="H92" s="506"/>
      <c r="I92" s="506"/>
      <c r="J92" s="506"/>
      <c r="K92" s="133">
        <v>10</v>
      </c>
      <c r="L92" s="133">
        <f>Working!L550</f>
        <v>0</v>
      </c>
      <c r="M92" s="133">
        <f>Working!M550</f>
        <v>0</v>
      </c>
      <c r="N92" s="237" t="str">
        <f>Working!N550</f>
        <v>-----</v>
      </c>
      <c r="O92" s="133" t="s">
        <v>265</v>
      </c>
    </row>
    <row r="93" spans="1:15" s="32" customFormat="1" ht="30" customHeight="1" x14ac:dyDescent="0.2">
      <c r="A93" s="118"/>
      <c r="B93" s="596">
        <f>Working!B551</f>
        <v>0</v>
      </c>
      <c r="C93" s="726"/>
      <c r="D93" s="726"/>
      <c r="E93" s="726"/>
      <c r="F93" s="726"/>
      <c r="G93" s="726"/>
      <c r="H93" s="726"/>
      <c r="I93" s="726"/>
      <c r="J93" s="726"/>
      <c r="K93" s="726"/>
      <c r="L93" s="726"/>
      <c r="M93" s="726"/>
      <c r="N93" s="726"/>
      <c r="O93" s="726"/>
    </row>
    <row r="94" spans="1:15" s="32" customFormat="1" ht="30" customHeight="1" x14ac:dyDescent="0.2">
      <c r="A94" s="171" t="s">
        <v>194</v>
      </c>
      <c r="B94" s="505" t="s">
        <v>483</v>
      </c>
      <c r="C94" s="505"/>
      <c r="D94" s="505"/>
      <c r="E94" s="505"/>
      <c r="F94" s="506"/>
      <c r="G94" s="506"/>
      <c r="H94" s="506"/>
      <c r="I94" s="506"/>
      <c r="J94" s="506"/>
      <c r="K94" s="133">
        <v>5</v>
      </c>
      <c r="L94" s="133">
        <f>Working!L552</f>
        <v>0</v>
      </c>
      <c r="M94" s="133">
        <f>Working!M552</f>
        <v>0</v>
      </c>
      <c r="N94" s="237" t="str">
        <f>Working!N552</f>
        <v>-----</v>
      </c>
      <c r="O94" s="133"/>
    </row>
    <row r="95" spans="1:15" s="32" customFormat="1" ht="30" customHeight="1" x14ac:dyDescent="0.2">
      <c r="A95" s="118"/>
      <c r="B95" s="596">
        <f>Working!B553</f>
        <v>0</v>
      </c>
      <c r="C95" s="726"/>
      <c r="D95" s="726"/>
      <c r="E95" s="726"/>
      <c r="F95" s="726"/>
      <c r="G95" s="726"/>
      <c r="H95" s="726"/>
      <c r="I95" s="726"/>
      <c r="J95" s="726"/>
      <c r="K95" s="726"/>
      <c r="L95" s="726"/>
      <c r="M95" s="726"/>
      <c r="N95" s="726"/>
      <c r="O95" s="726"/>
    </row>
    <row r="96" spans="1:15" s="32" customFormat="1" ht="30" customHeight="1" x14ac:dyDescent="0.2">
      <c r="A96" s="171" t="s">
        <v>195</v>
      </c>
      <c r="B96" s="505" t="s">
        <v>484</v>
      </c>
      <c r="C96" s="505"/>
      <c r="D96" s="505"/>
      <c r="E96" s="505"/>
      <c r="F96" s="506"/>
      <c r="G96" s="506"/>
      <c r="H96" s="506"/>
      <c r="I96" s="506"/>
      <c r="J96" s="506"/>
      <c r="K96" s="133">
        <v>10</v>
      </c>
      <c r="L96" s="133">
        <f>Working!L554</f>
        <v>0</v>
      </c>
      <c r="M96" s="133">
        <f>Working!M554</f>
        <v>0</v>
      </c>
      <c r="N96" s="237" t="str">
        <f>Working!N554</f>
        <v>-----</v>
      </c>
      <c r="O96" s="133"/>
    </row>
    <row r="97" spans="1:15" s="32" customFormat="1" ht="30" customHeight="1" x14ac:dyDescent="0.2">
      <c r="A97" s="118"/>
      <c r="B97" s="596">
        <f>Working!B555</f>
        <v>0</v>
      </c>
      <c r="C97" s="726"/>
      <c r="D97" s="726"/>
      <c r="E97" s="726"/>
      <c r="F97" s="726"/>
      <c r="G97" s="726"/>
      <c r="H97" s="726"/>
      <c r="I97" s="726"/>
      <c r="J97" s="726"/>
      <c r="K97" s="726"/>
      <c r="L97" s="726"/>
      <c r="M97" s="726"/>
      <c r="N97" s="726"/>
      <c r="O97" s="726"/>
    </row>
    <row r="98" spans="1:15" s="33" customFormat="1" ht="30" customHeight="1" x14ac:dyDescent="0.25">
      <c r="A98" s="484" t="s">
        <v>280</v>
      </c>
      <c r="B98" s="484"/>
      <c r="C98" s="484"/>
      <c r="D98" s="484"/>
      <c r="E98" s="484"/>
      <c r="F98" s="484"/>
      <c r="G98" s="484"/>
      <c r="H98" s="484"/>
      <c r="I98" s="484"/>
      <c r="J98" s="484"/>
      <c r="K98" s="484"/>
      <c r="L98" s="484"/>
      <c r="M98" s="484"/>
      <c r="N98" s="484"/>
      <c r="O98" s="484"/>
    </row>
    <row r="99" spans="1:15" s="31" customFormat="1" ht="14.25" x14ac:dyDescent="0.2">
      <c r="A99" s="501" t="s">
        <v>27</v>
      </c>
      <c r="B99" s="501"/>
      <c r="C99" s="501"/>
      <c r="D99" s="501"/>
      <c r="E99" s="501"/>
      <c r="F99" s="501"/>
      <c r="G99" s="501"/>
      <c r="H99" s="501"/>
      <c r="I99" s="501"/>
      <c r="J99" s="501"/>
      <c r="K99" s="128" t="s">
        <v>26</v>
      </c>
      <c r="L99" s="129" t="s">
        <v>9</v>
      </c>
      <c r="M99" s="129" t="s">
        <v>25</v>
      </c>
      <c r="N99" s="129" t="s">
        <v>24</v>
      </c>
      <c r="O99" s="129" t="s">
        <v>23</v>
      </c>
    </row>
    <row r="100" spans="1:15" s="32" customFormat="1" ht="45" customHeight="1" x14ac:dyDescent="0.2">
      <c r="A100" s="160" t="s">
        <v>196</v>
      </c>
      <c r="B100" s="505" t="s">
        <v>485</v>
      </c>
      <c r="C100" s="505"/>
      <c r="D100" s="505"/>
      <c r="E100" s="505"/>
      <c r="F100" s="506"/>
      <c r="G100" s="506"/>
      <c r="H100" s="506"/>
      <c r="I100" s="506"/>
      <c r="J100" s="506"/>
      <c r="K100" s="133">
        <v>10</v>
      </c>
      <c r="L100" s="133">
        <f>Working!L558</f>
        <v>0</v>
      </c>
      <c r="M100" s="133">
        <f>Working!M558</f>
        <v>0</v>
      </c>
      <c r="N100" s="113"/>
      <c r="O100" s="133"/>
    </row>
    <row r="101" spans="1:15" s="32" customFormat="1" ht="30" customHeight="1" x14ac:dyDescent="0.2">
      <c r="A101" s="118"/>
      <c r="B101" s="596">
        <f>Working!B559</f>
        <v>0</v>
      </c>
      <c r="C101" s="726"/>
      <c r="D101" s="726"/>
      <c r="E101" s="726"/>
      <c r="F101" s="726"/>
      <c r="G101" s="726"/>
      <c r="H101" s="726"/>
      <c r="I101" s="726"/>
      <c r="J101" s="726"/>
      <c r="K101" s="726"/>
      <c r="L101" s="726"/>
      <c r="M101" s="726"/>
      <c r="N101" s="726"/>
      <c r="O101" s="726"/>
    </row>
    <row r="102" spans="1:15" s="32" customFormat="1" ht="45" customHeight="1" x14ac:dyDescent="0.2">
      <c r="A102" s="160" t="s">
        <v>197</v>
      </c>
      <c r="B102" s="505" t="s">
        <v>486</v>
      </c>
      <c r="C102" s="505"/>
      <c r="D102" s="505"/>
      <c r="E102" s="505"/>
      <c r="F102" s="506"/>
      <c r="G102" s="506"/>
      <c r="H102" s="506"/>
      <c r="I102" s="506"/>
      <c r="J102" s="506"/>
      <c r="K102" s="133">
        <v>5</v>
      </c>
      <c r="L102" s="133">
        <f>Working!L560</f>
        <v>0</v>
      </c>
      <c r="M102" s="133">
        <f>Working!M560</f>
        <v>0</v>
      </c>
      <c r="N102" s="133">
        <f>Working!N560</f>
        <v>0</v>
      </c>
      <c r="O102" s="133" t="s">
        <v>265</v>
      </c>
    </row>
    <row r="103" spans="1:15" s="32" customFormat="1" ht="30" customHeight="1" x14ac:dyDescent="0.2">
      <c r="A103" s="118"/>
      <c r="B103" s="596">
        <f>Working!B561</f>
        <v>0</v>
      </c>
      <c r="C103" s="726"/>
      <c r="D103" s="726"/>
      <c r="E103" s="726"/>
      <c r="F103" s="726"/>
      <c r="G103" s="726"/>
      <c r="H103" s="726"/>
      <c r="I103" s="726"/>
      <c r="J103" s="726"/>
      <c r="K103" s="726"/>
      <c r="L103" s="726"/>
      <c r="M103" s="726"/>
      <c r="N103" s="726"/>
      <c r="O103" s="726"/>
    </row>
    <row r="104" spans="1:15" s="32" customFormat="1" ht="45" customHeight="1" x14ac:dyDescent="0.2">
      <c r="A104" s="160" t="s">
        <v>199</v>
      </c>
      <c r="B104" s="505" t="s">
        <v>487</v>
      </c>
      <c r="C104" s="505"/>
      <c r="D104" s="505"/>
      <c r="E104" s="505"/>
      <c r="F104" s="506"/>
      <c r="G104" s="506"/>
      <c r="H104" s="506"/>
      <c r="I104" s="506"/>
      <c r="J104" s="506"/>
      <c r="K104" s="133">
        <v>5</v>
      </c>
      <c r="L104" s="133">
        <f>Working!L563</f>
        <v>0</v>
      </c>
      <c r="M104" s="133">
        <f>Working!M563</f>
        <v>0</v>
      </c>
      <c r="N104" s="133">
        <f>Working!N563</f>
        <v>0</v>
      </c>
      <c r="O104" s="133" t="s">
        <v>265</v>
      </c>
    </row>
    <row r="105" spans="1:15" s="32" customFormat="1" ht="30" customHeight="1" x14ac:dyDescent="0.2">
      <c r="A105" s="118"/>
      <c r="B105" s="596">
        <f>Working!B564</f>
        <v>0</v>
      </c>
      <c r="C105" s="726"/>
      <c r="D105" s="726"/>
      <c r="E105" s="726"/>
      <c r="F105" s="726"/>
      <c r="G105" s="726"/>
      <c r="H105" s="726"/>
      <c r="I105" s="726"/>
      <c r="J105" s="726"/>
      <c r="K105" s="726"/>
      <c r="L105" s="726"/>
      <c r="M105" s="726"/>
      <c r="N105" s="726"/>
      <c r="O105" s="726"/>
    </row>
    <row r="106" spans="1:15" s="34" customFormat="1" ht="30" customHeight="1" x14ac:dyDescent="0.2">
      <c r="A106" s="473" t="s">
        <v>198</v>
      </c>
      <c r="B106" s="473"/>
      <c r="C106" s="473"/>
      <c r="D106" s="473"/>
      <c r="E106" s="473"/>
      <c r="F106" s="473"/>
      <c r="G106" s="473"/>
      <c r="H106" s="473"/>
      <c r="I106" s="473"/>
      <c r="J106" s="473"/>
      <c r="K106" s="473"/>
      <c r="L106" s="473"/>
      <c r="M106" s="473"/>
      <c r="N106" s="473"/>
      <c r="O106" s="473"/>
    </row>
    <row r="107" spans="1:15" s="31" customFormat="1" ht="14.25" x14ac:dyDescent="0.2">
      <c r="A107" s="501" t="s">
        <v>27</v>
      </c>
      <c r="B107" s="501"/>
      <c r="C107" s="501"/>
      <c r="D107" s="501"/>
      <c r="E107" s="501"/>
      <c r="F107" s="501"/>
      <c r="G107" s="501"/>
      <c r="H107" s="501"/>
      <c r="I107" s="501"/>
      <c r="J107" s="501"/>
      <c r="K107" s="128" t="s">
        <v>26</v>
      </c>
      <c r="L107" s="129" t="s">
        <v>9</v>
      </c>
      <c r="M107" s="129" t="s">
        <v>25</v>
      </c>
      <c r="N107" s="129" t="s">
        <v>24</v>
      </c>
      <c r="O107" s="129" t="s">
        <v>23</v>
      </c>
    </row>
    <row r="108" spans="1:15" s="32" customFormat="1" ht="45" customHeight="1" x14ac:dyDescent="0.2">
      <c r="A108" s="160" t="s">
        <v>200</v>
      </c>
      <c r="B108" s="505" t="s">
        <v>453</v>
      </c>
      <c r="C108" s="505"/>
      <c r="D108" s="505"/>
      <c r="E108" s="505"/>
      <c r="F108" s="506"/>
      <c r="G108" s="506"/>
      <c r="H108" s="506"/>
      <c r="I108" s="506"/>
      <c r="J108" s="506"/>
      <c r="K108" s="133">
        <v>10</v>
      </c>
      <c r="L108" s="133">
        <f>Working!L567</f>
        <v>0</v>
      </c>
      <c r="M108" s="133">
        <f>Working!M567</f>
        <v>0</v>
      </c>
      <c r="N108" s="113"/>
      <c r="O108" s="133" t="s">
        <v>265</v>
      </c>
    </row>
    <row r="109" spans="1:15" s="32" customFormat="1" ht="30" customHeight="1" x14ac:dyDescent="0.2">
      <c r="A109" s="118"/>
      <c r="B109" s="596">
        <f>Working!B568</f>
        <v>0</v>
      </c>
      <c r="C109" s="726"/>
      <c r="D109" s="726"/>
      <c r="E109" s="726"/>
      <c r="F109" s="726"/>
      <c r="G109" s="726"/>
      <c r="H109" s="726"/>
      <c r="I109" s="726"/>
      <c r="J109" s="726"/>
      <c r="K109" s="726"/>
      <c r="L109" s="726"/>
      <c r="M109" s="726"/>
      <c r="N109" s="726"/>
      <c r="O109" s="726"/>
    </row>
    <row r="110" spans="1:15" s="32" customFormat="1" ht="30" customHeight="1" x14ac:dyDescent="0.2">
      <c r="A110" s="160" t="s">
        <v>201</v>
      </c>
      <c r="B110" s="505" t="s">
        <v>454</v>
      </c>
      <c r="C110" s="505"/>
      <c r="D110" s="505"/>
      <c r="E110" s="505"/>
      <c r="F110" s="506"/>
      <c r="G110" s="506"/>
      <c r="H110" s="506"/>
      <c r="I110" s="506"/>
      <c r="J110" s="506"/>
      <c r="K110" s="133">
        <v>10</v>
      </c>
      <c r="L110" s="133">
        <f>Working!L569</f>
        <v>0</v>
      </c>
      <c r="M110" s="133">
        <f>Working!M569</f>
        <v>0</v>
      </c>
      <c r="N110" s="113"/>
      <c r="O110" s="133" t="s">
        <v>265</v>
      </c>
    </row>
    <row r="111" spans="1:15" s="32" customFormat="1" ht="30" customHeight="1" x14ac:dyDescent="0.2">
      <c r="A111" s="118"/>
      <c r="B111" s="596">
        <f>Working!B570</f>
        <v>0</v>
      </c>
      <c r="C111" s="726"/>
      <c r="D111" s="726"/>
      <c r="E111" s="726"/>
      <c r="F111" s="726"/>
      <c r="G111" s="726"/>
      <c r="H111" s="726"/>
      <c r="I111" s="726"/>
      <c r="J111" s="726"/>
      <c r="K111" s="726"/>
      <c r="L111" s="726"/>
      <c r="M111" s="726"/>
      <c r="N111" s="726"/>
      <c r="O111" s="726"/>
    </row>
    <row r="112" spans="1:15" s="32" customFormat="1" ht="45" customHeight="1" x14ac:dyDescent="0.2">
      <c r="A112" s="160" t="s">
        <v>287</v>
      </c>
      <c r="B112" s="505" t="s">
        <v>488</v>
      </c>
      <c r="C112" s="505"/>
      <c r="D112" s="505"/>
      <c r="E112" s="505"/>
      <c r="F112" s="506"/>
      <c r="G112" s="506"/>
      <c r="H112" s="506"/>
      <c r="I112" s="506"/>
      <c r="J112" s="506"/>
      <c r="K112" s="133">
        <v>10</v>
      </c>
      <c r="L112" s="133">
        <f>Working!L571</f>
        <v>0</v>
      </c>
      <c r="M112" s="133">
        <f>Working!M571</f>
        <v>0</v>
      </c>
      <c r="N112" s="133">
        <f>Working!N571</f>
        <v>0</v>
      </c>
      <c r="O112" s="133" t="s">
        <v>265</v>
      </c>
    </row>
    <row r="113" spans="1:20" s="32" customFormat="1" ht="30" customHeight="1" x14ac:dyDescent="0.2">
      <c r="A113" s="118"/>
      <c r="B113" s="596">
        <f>Working!B572</f>
        <v>0</v>
      </c>
      <c r="C113" s="726"/>
      <c r="D113" s="726"/>
      <c r="E113" s="726"/>
      <c r="F113" s="726"/>
      <c r="G113" s="726"/>
      <c r="H113" s="726"/>
      <c r="I113" s="726"/>
      <c r="J113" s="726"/>
      <c r="K113" s="726"/>
      <c r="L113" s="726"/>
      <c r="M113" s="726"/>
      <c r="N113" s="726"/>
      <c r="O113" s="726"/>
    </row>
    <row r="114" spans="1:20" ht="30" customHeight="1" x14ac:dyDescent="0.2">
      <c r="A114" s="459" t="s">
        <v>267</v>
      </c>
      <c r="B114" s="459"/>
      <c r="C114" s="459"/>
      <c r="D114" s="459"/>
      <c r="E114" s="459"/>
      <c r="F114" s="459"/>
      <c r="G114" s="459"/>
      <c r="H114" s="459"/>
      <c r="I114" s="459"/>
      <c r="J114" s="459"/>
      <c r="K114" s="459"/>
      <c r="L114" s="459"/>
      <c r="M114" s="459"/>
      <c r="N114" s="459"/>
      <c r="O114" s="459"/>
    </row>
    <row r="115" spans="1:20" s="31" customFormat="1" ht="14.25" x14ac:dyDescent="0.2">
      <c r="A115" s="501" t="s">
        <v>27</v>
      </c>
      <c r="B115" s="501"/>
      <c r="C115" s="501"/>
      <c r="D115" s="501"/>
      <c r="E115" s="501"/>
      <c r="F115" s="501"/>
      <c r="G115" s="501"/>
      <c r="H115" s="501"/>
      <c r="I115" s="501"/>
      <c r="J115" s="501"/>
      <c r="K115" s="128" t="s">
        <v>26</v>
      </c>
      <c r="L115" s="129" t="s">
        <v>9</v>
      </c>
      <c r="M115" s="129" t="s">
        <v>25</v>
      </c>
      <c r="N115" s="129" t="s">
        <v>24</v>
      </c>
      <c r="O115" s="129" t="s">
        <v>23</v>
      </c>
    </row>
    <row r="116" spans="1:20" s="32" customFormat="1" ht="45" customHeight="1" x14ac:dyDescent="0.2">
      <c r="A116" s="160" t="s">
        <v>288</v>
      </c>
      <c r="B116" s="505" t="s">
        <v>434</v>
      </c>
      <c r="C116" s="505"/>
      <c r="D116" s="505"/>
      <c r="E116" s="505"/>
      <c r="F116" s="506"/>
      <c r="G116" s="506"/>
      <c r="H116" s="506"/>
      <c r="I116" s="506"/>
      <c r="J116" s="506"/>
      <c r="K116" s="133">
        <v>10</v>
      </c>
      <c r="L116" s="133">
        <f>Working!L575</f>
        <v>0</v>
      </c>
      <c r="M116" s="133">
        <f>Working!M575</f>
        <v>0</v>
      </c>
      <c r="N116" s="113"/>
      <c r="O116" s="133" t="s">
        <v>30</v>
      </c>
    </row>
    <row r="117" spans="1:20" s="32" customFormat="1" ht="30" customHeight="1" x14ac:dyDescent="0.2">
      <c r="A117" s="118"/>
      <c r="B117" s="596">
        <f>Working!B576</f>
        <v>0</v>
      </c>
      <c r="C117" s="726"/>
      <c r="D117" s="726"/>
      <c r="E117" s="726"/>
      <c r="F117" s="726"/>
      <c r="G117" s="726"/>
      <c r="H117" s="726"/>
      <c r="I117" s="726"/>
      <c r="J117" s="726"/>
      <c r="K117" s="726"/>
      <c r="L117" s="726"/>
      <c r="M117" s="726"/>
      <c r="N117" s="726"/>
      <c r="O117" s="726"/>
    </row>
    <row r="118" spans="1:20" ht="5.0999999999999996" customHeight="1" x14ac:dyDescent="0.2">
      <c r="A118" s="418"/>
      <c r="B118" s="418"/>
      <c r="C118" s="418"/>
      <c r="D118" s="418"/>
      <c r="E118" s="418"/>
      <c r="F118" s="418"/>
      <c r="G118" s="418"/>
      <c r="H118" s="418"/>
      <c r="I118" s="418"/>
      <c r="J118" s="418"/>
      <c r="K118" s="418"/>
      <c r="L118" s="418"/>
      <c r="M118" s="418"/>
      <c r="N118" s="418"/>
      <c r="O118" s="418"/>
    </row>
    <row r="119" spans="1:20" ht="15" customHeight="1" x14ac:dyDescent="0.2">
      <c r="A119" s="727" t="s">
        <v>375</v>
      </c>
      <c r="B119" s="727"/>
      <c r="C119" s="727"/>
      <c r="D119" s="372"/>
      <c r="E119" s="372"/>
      <c r="F119" s="372"/>
      <c r="G119" s="372"/>
      <c r="H119" s="372"/>
      <c r="I119" s="372"/>
      <c r="J119" s="372"/>
      <c r="K119" s="372"/>
      <c r="L119" s="372"/>
      <c r="M119" s="372"/>
      <c r="N119" s="372"/>
      <c r="O119" s="372"/>
    </row>
    <row r="120" spans="1:20" ht="60" customHeight="1" x14ac:dyDescent="0.2">
      <c r="A120" s="596">
        <f>Working!A579</f>
        <v>0</v>
      </c>
      <c r="B120" s="596"/>
      <c r="C120" s="596"/>
      <c r="D120" s="596"/>
      <c r="E120" s="596"/>
      <c r="F120" s="596"/>
      <c r="G120" s="596"/>
      <c r="H120" s="596"/>
      <c r="I120" s="596"/>
      <c r="J120" s="596"/>
      <c r="K120" s="596"/>
      <c r="L120" s="596"/>
      <c r="M120" s="596"/>
      <c r="N120" s="596"/>
      <c r="O120" s="596"/>
    </row>
    <row r="121" spans="1:20" ht="60" customHeight="1" x14ac:dyDescent="0.2">
      <c r="A121" s="596">
        <f>Working!A580</f>
        <v>0</v>
      </c>
      <c r="B121" s="596"/>
      <c r="C121" s="596"/>
      <c r="D121" s="596"/>
      <c r="E121" s="596"/>
      <c r="F121" s="596"/>
      <c r="G121" s="596"/>
      <c r="H121" s="596"/>
      <c r="I121" s="596"/>
      <c r="J121" s="596"/>
      <c r="K121" s="596"/>
      <c r="L121" s="596"/>
      <c r="M121" s="596"/>
      <c r="N121" s="596"/>
      <c r="O121" s="596"/>
    </row>
    <row r="122" spans="1:20" ht="60" customHeight="1" x14ac:dyDescent="0.2">
      <c r="A122" s="596">
        <f>Working!A581</f>
        <v>0</v>
      </c>
      <c r="B122" s="596"/>
      <c r="C122" s="596"/>
      <c r="D122" s="596"/>
      <c r="E122" s="596"/>
      <c r="F122" s="596"/>
      <c r="G122" s="596"/>
      <c r="H122" s="596"/>
      <c r="I122" s="596"/>
      <c r="J122" s="596"/>
      <c r="K122" s="596"/>
      <c r="L122" s="596"/>
      <c r="M122" s="596"/>
      <c r="N122" s="596"/>
      <c r="O122" s="596"/>
      <c r="Q122" s="3"/>
      <c r="R122" s="70"/>
      <c r="S122" s="70"/>
      <c r="T122" s="70"/>
    </row>
    <row r="123" spans="1:20" ht="60" customHeight="1" x14ac:dyDescent="0.2">
      <c r="A123" s="596">
        <f>Working!A582</f>
        <v>0</v>
      </c>
      <c r="B123" s="596"/>
      <c r="C123" s="596"/>
      <c r="D123" s="596"/>
      <c r="E123" s="596"/>
      <c r="F123" s="596"/>
      <c r="G123" s="596"/>
      <c r="H123" s="596"/>
      <c r="I123" s="596"/>
      <c r="J123" s="596"/>
      <c r="K123" s="596"/>
      <c r="L123" s="596"/>
      <c r="M123" s="596"/>
      <c r="N123" s="596"/>
      <c r="O123" s="596"/>
    </row>
    <row r="124" spans="1:20" ht="60" customHeight="1" x14ac:dyDescent="0.2">
      <c r="A124" s="596">
        <f>Working!A583</f>
        <v>0</v>
      </c>
      <c r="B124" s="596"/>
      <c r="C124" s="596"/>
      <c r="D124" s="596"/>
      <c r="E124" s="596"/>
      <c r="F124" s="596"/>
      <c r="G124" s="596"/>
      <c r="H124" s="596"/>
      <c r="I124" s="596"/>
      <c r="J124" s="596"/>
      <c r="K124" s="596"/>
      <c r="L124" s="596"/>
      <c r="M124" s="596"/>
      <c r="N124" s="596"/>
      <c r="O124" s="596"/>
    </row>
    <row r="125" spans="1:20" ht="60" customHeight="1" x14ac:dyDescent="0.2">
      <c r="A125" s="596" t="str">
        <f>Working!A584</f>
        <v xml:space="preserve"> </v>
      </c>
      <c r="B125" s="596"/>
      <c r="C125" s="596"/>
      <c r="D125" s="596"/>
      <c r="E125" s="596"/>
      <c r="F125" s="596"/>
      <c r="G125" s="596"/>
      <c r="H125" s="596"/>
      <c r="I125" s="596"/>
      <c r="J125" s="596"/>
      <c r="K125" s="596"/>
      <c r="L125" s="596"/>
      <c r="M125" s="596"/>
      <c r="N125" s="596"/>
      <c r="O125" s="596"/>
    </row>
    <row r="126" spans="1:20" ht="60" customHeight="1" x14ac:dyDescent="0.2">
      <c r="A126" s="596" t="str">
        <f>Working!A585</f>
        <v xml:space="preserve"> </v>
      </c>
      <c r="B126" s="596"/>
      <c r="C126" s="596"/>
      <c r="D126" s="596"/>
      <c r="E126" s="596"/>
      <c r="F126" s="596"/>
      <c r="G126" s="596"/>
      <c r="H126" s="596"/>
      <c r="I126" s="596"/>
      <c r="J126" s="596"/>
      <c r="K126" s="596"/>
      <c r="L126" s="596"/>
      <c r="M126" s="596"/>
      <c r="N126" s="596"/>
      <c r="O126" s="596"/>
    </row>
    <row r="127" spans="1:20" ht="1.1499999999999999" customHeight="1" x14ac:dyDescent="0.2">
      <c r="A127" s="590" t="str">
        <f>Working!A586</f>
        <v xml:space="preserve"> </v>
      </c>
      <c r="B127" s="590"/>
      <c r="C127" s="590"/>
      <c r="D127" s="590"/>
      <c r="E127" s="590"/>
      <c r="F127" s="590"/>
      <c r="G127" s="590"/>
      <c r="H127" s="590"/>
      <c r="I127" s="590"/>
      <c r="J127" s="590"/>
      <c r="K127" s="590"/>
      <c r="L127" s="590"/>
      <c r="M127" s="590"/>
      <c r="N127" s="590"/>
      <c r="O127" s="590"/>
    </row>
    <row r="128" spans="1:20" ht="1.1499999999999999" customHeight="1" x14ac:dyDescent="0.2">
      <c r="A128" s="729"/>
      <c r="B128" s="729"/>
      <c r="C128" s="729"/>
      <c r="D128" s="729"/>
      <c r="E128" s="729"/>
      <c r="F128" s="729"/>
      <c r="G128" s="729"/>
      <c r="H128" s="729"/>
      <c r="I128" s="729"/>
      <c r="J128" s="729"/>
      <c r="K128" s="729"/>
      <c r="L128" s="729"/>
      <c r="M128" s="729"/>
      <c r="N128" s="729"/>
      <c r="O128" s="729"/>
    </row>
    <row r="129" spans="1:15" ht="1.1499999999999999" customHeight="1" x14ac:dyDescent="0.2">
      <c r="A129" s="589"/>
      <c r="B129" s="589"/>
      <c r="C129" s="589"/>
      <c r="D129" s="589"/>
      <c r="E129" s="589"/>
      <c r="F129" s="589"/>
      <c r="G129" s="589"/>
      <c r="H129" s="589"/>
      <c r="I129" s="589"/>
      <c r="J129" s="589"/>
      <c r="K129" s="589"/>
      <c r="L129" s="589"/>
      <c r="M129" s="589"/>
      <c r="N129" s="589"/>
      <c r="O129" s="589"/>
    </row>
    <row r="130" spans="1:15" ht="27" customHeight="1" thickBot="1" x14ac:dyDescent="0.3">
      <c r="A130" s="711" t="s">
        <v>321</v>
      </c>
      <c r="B130" s="711"/>
      <c r="C130" s="711"/>
      <c r="D130" s="711"/>
      <c r="E130" s="711"/>
      <c r="F130" s="711"/>
      <c r="G130" s="711"/>
      <c r="H130" s="711"/>
      <c r="I130" s="711"/>
      <c r="J130" s="211">
        <f>L4+L6+L8+L10+L12+L16+L18+L20+L22+L25+L27+L29+L31+L33+L35+L37+L39+L41+L43+L45+L47+L50+L52+L54+L58+L60+L62+L64+L73+L76+L78+L80+L82+L84+L86+L88+L90+L92+L94+L96+L100+L102+L104+L108+L110+L112+L116</f>
        <v>0</v>
      </c>
      <c r="K130" s="589"/>
      <c r="L130" s="589"/>
      <c r="M130" s="589"/>
      <c r="N130" s="589"/>
      <c r="O130" s="589"/>
    </row>
    <row r="131" spans="1:15" ht="27" customHeight="1" thickBot="1" x14ac:dyDescent="0.3">
      <c r="A131" s="625" t="s">
        <v>298</v>
      </c>
      <c r="B131" s="625"/>
      <c r="C131" s="625"/>
      <c r="D131" s="199" t="s">
        <v>295</v>
      </c>
      <c r="E131" s="200">
        <v>410</v>
      </c>
      <c r="F131" s="98"/>
      <c r="G131" s="587" t="s">
        <v>299</v>
      </c>
      <c r="H131" s="587"/>
      <c r="I131" s="588"/>
      <c r="J131" s="588"/>
      <c r="K131" s="588"/>
      <c r="L131" s="588"/>
      <c r="M131" s="588"/>
      <c r="N131" s="588"/>
      <c r="O131" s="588"/>
    </row>
    <row r="132" spans="1:15" ht="27" customHeight="1" thickBot="1" x14ac:dyDescent="0.3">
      <c r="A132" s="585" t="s">
        <v>296</v>
      </c>
      <c r="B132" s="585"/>
      <c r="C132" s="585"/>
      <c r="D132" s="199" t="s">
        <v>295</v>
      </c>
      <c r="E132" s="201">
        <f>SUM(N8,N10,N12,N18,N20,N22,N25,N27,N29,N31,N37,N43,N47,N62,N73,N76,N78,N80,N82,N84,N86,N88,N90,N92,N94,N96,N102,N104,N112)</f>
        <v>0</v>
      </c>
      <c r="F132" s="98"/>
      <c r="G132" s="587" t="s">
        <v>303</v>
      </c>
      <c r="H132" s="587"/>
      <c r="I132" s="587"/>
      <c r="J132" s="587"/>
      <c r="K132" s="587"/>
      <c r="L132" s="587"/>
      <c r="M132" s="587"/>
      <c r="N132" s="587"/>
      <c r="O132" s="587"/>
    </row>
    <row r="133" spans="1:15" ht="27" customHeight="1" thickBot="1" x14ac:dyDescent="0.3">
      <c r="A133" s="585" t="s">
        <v>300</v>
      </c>
      <c r="B133" s="585"/>
      <c r="C133" s="585"/>
      <c r="D133" s="199" t="s">
        <v>295</v>
      </c>
      <c r="E133" s="202">
        <f>E131-E132</f>
        <v>410</v>
      </c>
      <c r="F133" s="98"/>
      <c r="G133" s="587" t="s">
        <v>304</v>
      </c>
      <c r="H133" s="587"/>
      <c r="I133" s="587"/>
      <c r="J133" s="587"/>
      <c r="K133" s="587"/>
      <c r="L133" s="587"/>
      <c r="M133" s="587"/>
      <c r="N133" s="587"/>
      <c r="O133" s="587"/>
    </row>
    <row r="134" spans="1:15" ht="36" customHeight="1" x14ac:dyDescent="0.25">
      <c r="A134" s="586" t="s">
        <v>301</v>
      </c>
      <c r="B134" s="586"/>
      <c r="C134" s="586"/>
      <c r="D134" s="589"/>
      <c r="E134" s="589"/>
      <c r="F134" s="589"/>
      <c r="G134" s="627" t="s">
        <v>305</v>
      </c>
      <c r="H134" s="627"/>
      <c r="I134" s="627"/>
      <c r="J134" s="627"/>
      <c r="K134" s="627"/>
      <c r="L134" s="627"/>
      <c r="M134" s="627"/>
      <c r="N134" s="627"/>
      <c r="O134" s="627"/>
    </row>
    <row r="135" spans="1:15" ht="27" customHeight="1" thickBot="1" x14ac:dyDescent="0.3">
      <c r="A135" s="585" t="s">
        <v>302</v>
      </c>
      <c r="B135" s="585"/>
      <c r="C135" s="585"/>
      <c r="D135" s="199" t="s">
        <v>295</v>
      </c>
      <c r="E135" s="200">
        <f>E133*0.8</f>
        <v>328</v>
      </c>
      <c r="F135" s="98"/>
      <c r="G135" s="587"/>
      <c r="H135" s="587"/>
      <c r="I135" s="587"/>
      <c r="J135" s="587"/>
      <c r="K135" s="587"/>
      <c r="L135" s="587"/>
      <c r="M135" s="587"/>
      <c r="N135" s="587"/>
      <c r="O135" s="587"/>
    </row>
    <row r="136" spans="1:15" ht="15" customHeight="1" x14ac:dyDescent="0.2">
      <c r="A136" s="589"/>
      <c r="B136" s="589"/>
      <c r="C136" s="589"/>
      <c r="D136" s="589"/>
      <c r="E136" s="589"/>
      <c r="F136" s="589"/>
      <c r="G136" s="589"/>
      <c r="H136" s="589"/>
      <c r="I136" s="589"/>
      <c r="J136" s="589"/>
      <c r="K136" s="589"/>
      <c r="L136" s="589"/>
      <c r="M136" s="589"/>
      <c r="N136" s="589"/>
      <c r="O136" s="589"/>
    </row>
    <row r="137" spans="1:15" ht="18" customHeight="1" x14ac:dyDescent="0.25">
      <c r="A137" s="589"/>
      <c r="B137" s="589"/>
      <c r="C137" s="603"/>
      <c r="D137" s="203" t="str">
        <f>IF(J130&gt;=E135, "✓", "")</f>
        <v/>
      </c>
      <c r="E137" s="199" t="s">
        <v>257</v>
      </c>
      <c r="F137" s="604"/>
      <c r="G137" s="605"/>
      <c r="H137" s="203" t="str">
        <f>IF(AND(J130&lt;E135, OR(L116=10,M116=10)), "✓", "")</f>
        <v/>
      </c>
      <c r="I137" s="585" t="s">
        <v>256</v>
      </c>
      <c r="J137" s="585"/>
      <c r="K137" s="625" t="s">
        <v>306</v>
      </c>
      <c r="L137" s="625"/>
      <c r="M137" s="625"/>
      <c r="N137" s="625"/>
      <c r="O137" s="625"/>
    </row>
    <row r="138" spans="1:15" x14ac:dyDescent="0.2">
      <c r="A138" s="624"/>
      <c r="B138" s="624"/>
      <c r="C138" s="624"/>
      <c r="D138" s="624"/>
      <c r="E138" s="624"/>
      <c r="F138" s="624"/>
      <c r="G138" s="624"/>
      <c r="H138" s="624"/>
      <c r="I138" s="624"/>
      <c r="J138" s="624"/>
      <c r="K138" s="624"/>
      <c r="L138" s="624"/>
      <c r="M138" s="624"/>
      <c r="N138" s="624"/>
      <c r="O138" s="624"/>
    </row>
    <row r="139" spans="1:15" x14ac:dyDescent="0.2">
      <c r="A139" s="648" t="s">
        <v>309</v>
      </c>
      <c r="B139" s="649"/>
      <c r="C139" s="649"/>
      <c r="D139" s="649"/>
      <c r="E139" s="649"/>
      <c r="F139" s="649"/>
      <c r="G139" s="649"/>
      <c r="H139" s="649"/>
      <c r="I139" s="649"/>
      <c r="J139" s="649"/>
      <c r="K139" s="649"/>
      <c r="L139" s="649"/>
      <c r="M139" s="649"/>
      <c r="N139" s="649"/>
      <c r="O139" s="650"/>
    </row>
    <row r="140" spans="1:15" x14ac:dyDescent="0.2">
      <c r="A140" s="636" t="s">
        <v>310</v>
      </c>
      <c r="B140" s="637"/>
      <c r="C140" s="637"/>
      <c r="D140" s="637"/>
      <c r="E140" s="637"/>
      <c r="F140" s="637"/>
      <c r="G140" s="637"/>
      <c r="H140" s="637"/>
      <c r="I140" s="637"/>
      <c r="J140" s="637"/>
      <c r="K140" s="637"/>
      <c r="L140" s="637"/>
      <c r="M140" s="637"/>
      <c r="N140" s="637"/>
      <c r="O140" s="638"/>
    </row>
    <row r="141" spans="1:15" x14ac:dyDescent="0.2">
      <c r="A141" s="636" t="s">
        <v>311</v>
      </c>
      <c r="B141" s="637"/>
      <c r="C141" s="637"/>
      <c r="D141" s="637"/>
      <c r="E141" s="637"/>
      <c r="F141" s="637"/>
      <c r="G141" s="637"/>
      <c r="H141" s="637"/>
      <c r="I141" s="637"/>
      <c r="J141" s="637"/>
      <c r="K141" s="637"/>
      <c r="L141" s="637"/>
      <c r="M141" s="637"/>
      <c r="N141" s="637"/>
      <c r="O141" s="638"/>
    </row>
    <row r="142" spans="1:15" x14ac:dyDescent="0.2">
      <c r="A142" s="639" t="s">
        <v>322</v>
      </c>
      <c r="B142" s="640"/>
      <c r="C142" s="640"/>
      <c r="D142" s="640"/>
      <c r="E142" s="640"/>
      <c r="F142" s="640"/>
      <c r="G142" s="640"/>
      <c r="H142" s="640"/>
      <c r="I142" s="640"/>
      <c r="J142" s="640"/>
      <c r="K142" s="640"/>
      <c r="L142" s="640"/>
      <c r="M142" s="640"/>
      <c r="N142" s="640"/>
      <c r="O142" s="641"/>
    </row>
    <row r="143" spans="1:15" ht="12.75" customHeight="1" x14ac:dyDescent="0.2">
      <c r="A143" s="98"/>
      <c r="B143" s="98"/>
      <c r="C143" s="98"/>
      <c r="D143" s="98"/>
      <c r="E143" s="98"/>
      <c r="F143" s="98"/>
      <c r="G143" s="98"/>
      <c r="H143" s="98"/>
      <c r="I143" s="98"/>
      <c r="J143" s="98"/>
      <c r="K143" s="98"/>
      <c r="L143" s="98"/>
      <c r="M143" s="98"/>
      <c r="N143" s="98"/>
      <c r="O143" s="98"/>
    </row>
  </sheetData>
  <sheetProtection algorithmName="SHA-512" hashValue="UiAl2qLVoX6dZCjBla1qE3BDc5q82/FIQz5HGkAYvIp0Bl7qMrFjo77BNuTgMTiaNfAWG3dIQRxXt9nFhcQ0bQ==" saltValue="KG/kh95PJCiv+yXmphXOaA==" spinCount="100000" sheet="1" objects="1" scenarios="1"/>
  <mergeCells count="155">
    <mergeCell ref="A129:O129"/>
    <mergeCell ref="A121:O121"/>
    <mergeCell ref="A122:O122"/>
    <mergeCell ref="A123:O123"/>
    <mergeCell ref="A126:O126"/>
    <mergeCell ref="A127:O127"/>
    <mergeCell ref="A128:O128"/>
    <mergeCell ref="B19:O19"/>
    <mergeCell ref="B21:O21"/>
    <mergeCell ref="B23:O23"/>
    <mergeCell ref="B26:O26"/>
    <mergeCell ref="B28:O28"/>
    <mergeCell ref="B30:O30"/>
    <mergeCell ref="B32:O32"/>
    <mergeCell ref="B34:O34"/>
    <mergeCell ref="B36:O36"/>
    <mergeCell ref="B20:J20"/>
    <mergeCell ref="B25:J25"/>
    <mergeCell ref="B22:J22"/>
    <mergeCell ref="B29:J29"/>
    <mergeCell ref="B31:J31"/>
    <mergeCell ref="B35:J35"/>
    <mergeCell ref="A24:J24"/>
    <mergeCell ref="B27:J27"/>
    <mergeCell ref="A130:I130"/>
    <mergeCell ref="K130:O130"/>
    <mergeCell ref="A131:C131"/>
    <mergeCell ref="G131:O131"/>
    <mergeCell ref="A140:O140"/>
    <mergeCell ref="A141:O141"/>
    <mergeCell ref="A142:O142"/>
    <mergeCell ref="A133:C133"/>
    <mergeCell ref="G133:O133"/>
    <mergeCell ref="A134:C134"/>
    <mergeCell ref="D134:F134"/>
    <mergeCell ref="G134:O134"/>
    <mergeCell ref="A135:C135"/>
    <mergeCell ref="G135:O135"/>
    <mergeCell ref="A137:C137"/>
    <mergeCell ref="F137:G137"/>
    <mergeCell ref="I137:J137"/>
    <mergeCell ref="K137:O137"/>
    <mergeCell ref="A138:O138"/>
    <mergeCell ref="A139:O139"/>
    <mergeCell ref="A136:O136"/>
    <mergeCell ref="A132:C132"/>
    <mergeCell ref="G132:O132"/>
    <mergeCell ref="A124:O124"/>
    <mergeCell ref="A125:O125"/>
    <mergeCell ref="B78:J78"/>
    <mergeCell ref="B84:J84"/>
    <mergeCell ref="B94:J94"/>
    <mergeCell ref="B85:O85"/>
    <mergeCell ref="B87:O87"/>
    <mergeCell ref="B79:O79"/>
    <mergeCell ref="B81:O81"/>
    <mergeCell ref="B83:O83"/>
    <mergeCell ref="B80:J80"/>
    <mergeCell ref="B82:J82"/>
    <mergeCell ref="B86:J86"/>
    <mergeCell ref="B92:J92"/>
    <mergeCell ref="B90:J90"/>
    <mergeCell ref="A106:O106"/>
    <mergeCell ref="B109:O109"/>
    <mergeCell ref="B111:O111"/>
    <mergeCell ref="B58:J58"/>
    <mergeCell ref="B62:J62"/>
    <mergeCell ref="B117:O117"/>
    <mergeCell ref="A119:O119"/>
    <mergeCell ref="B96:J96"/>
    <mergeCell ref="B89:O89"/>
    <mergeCell ref="B91:O91"/>
    <mergeCell ref="B93:O93"/>
    <mergeCell ref="B95:O95"/>
    <mergeCell ref="B63:O63"/>
    <mergeCell ref="B65:O65"/>
    <mergeCell ref="B76:J76"/>
    <mergeCell ref="B74:O74"/>
    <mergeCell ref="B77:O77"/>
    <mergeCell ref="B73:J73"/>
    <mergeCell ref="A71:O71"/>
    <mergeCell ref="A72:J72"/>
    <mergeCell ref="B64:J64"/>
    <mergeCell ref="B113:O113"/>
    <mergeCell ref="A69:O69"/>
    <mergeCell ref="A70:O70"/>
    <mergeCell ref="A67:O67"/>
    <mergeCell ref="A68:C68"/>
    <mergeCell ref="F68:G68"/>
    <mergeCell ref="I68:J68"/>
    <mergeCell ref="K68:O68"/>
    <mergeCell ref="A75:J75"/>
    <mergeCell ref="B33:J33"/>
    <mergeCell ref="A49:J49"/>
    <mergeCell ref="B88:J88"/>
    <mergeCell ref="B97:O97"/>
    <mergeCell ref="B101:O101"/>
    <mergeCell ref="A120:O120"/>
    <mergeCell ref="B112:J112"/>
    <mergeCell ref="A107:J107"/>
    <mergeCell ref="A115:J115"/>
    <mergeCell ref="A118:O118"/>
    <mergeCell ref="B108:J108"/>
    <mergeCell ref="B110:J110"/>
    <mergeCell ref="B103:O103"/>
    <mergeCell ref="B105:O105"/>
    <mergeCell ref="B102:J102"/>
    <mergeCell ref="B104:J104"/>
    <mergeCell ref="A98:O98"/>
    <mergeCell ref="A114:O114"/>
    <mergeCell ref="B116:J116"/>
    <mergeCell ref="B100:J100"/>
    <mergeCell ref="A99:J99"/>
    <mergeCell ref="B8:J8"/>
    <mergeCell ref="A1:O1"/>
    <mergeCell ref="A2:O2"/>
    <mergeCell ref="B4:J4"/>
    <mergeCell ref="B12:J12"/>
    <mergeCell ref="A14:O14"/>
    <mergeCell ref="B6:J6"/>
    <mergeCell ref="B10:J10"/>
    <mergeCell ref="B18:J18"/>
    <mergeCell ref="A3:J3"/>
    <mergeCell ref="A15:J15"/>
    <mergeCell ref="B16:J16"/>
    <mergeCell ref="B5:O5"/>
    <mergeCell ref="B7:O7"/>
    <mergeCell ref="B9:O9"/>
    <mergeCell ref="B11:O11"/>
    <mergeCell ref="B13:O13"/>
    <mergeCell ref="B17:O17"/>
    <mergeCell ref="A66:O66"/>
    <mergeCell ref="B37:J37"/>
    <mergeCell ref="B43:J43"/>
    <mergeCell ref="B39:J39"/>
    <mergeCell ref="B38:O38"/>
    <mergeCell ref="B40:O40"/>
    <mergeCell ref="B60:J60"/>
    <mergeCell ref="A56:O56"/>
    <mergeCell ref="A57:J57"/>
    <mergeCell ref="B51:O51"/>
    <mergeCell ref="B52:J52"/>
    <mergeCell ref="B50:J50"/>
    <mergeCell ref="B45:J45"/>
    <mergeCell ref="B41:J41"/>
    <mergeCell ref="B47:J47"/>
    <mergeCell ref="B44:O44"/>
    <mergeCell ref="B46:O46"/>
    <mergeCell ref="B48:O48"/>
    <mergeCell ref="B42:O42"/>
    <mergeCell ref="B53:O53"/>
    <mergeCell ref="B54:J54"/>
    <mergeCell ref="B55:O55"/>
    <mergeCell ref="B59:O59"/>
    <mergeCell ref="B61:O61"/>
  </mergeCells>
  <phoneticPr fontId="11" type="noConversion"/>
  <dataValidations disablePrompts="1" count="1">
    <dataValidation type="list" allowBlank="1" showInputMessage="1" showErrorMessage="1" sqref="H137 D137">
      <formula1>"✓, ----"</formula1>
    </dataValidation>
  </dataValidations>
  <pageMargins left="0.7" right="0.7" top="0.75" bottom="0.75" header="0.3" footer="0.3"/>
  <pageSetup scale="94" firstPageNumber="22" fitToHeight="0" orientation="portrait" r:id="rId1"/>
  <headerFooter>
    <oddFooter>&amp;L&amp;"Times New Roman,Regular"&amp;11For Official Government Use Only
USDA, AMS, SCP, Specialty Crop Inspection Division &amp;R&amp;"Times New Roman,Regular"&amp;11September 17, 2019
     Version 2.1</oddFooter>
  </headerFooter>
  <rowBreaks count="5" manualBreakCount="5">
    <brk id="23" max="16383" man="1"/>
    <brk id="48" max="16383" man="1"/>
    <brk id="74" max="16383" man="1"/>
    <brk id="97" max="16383" man="1"/>
    <brk id="11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BB289DF489D8419ABF960B75E89F29" ma:contentTypeVersion="0" ma:contentTypeDescription="Create a new document." ma:contentTypeScope="" ma:versionID="70e095ffe13e80736a6294cd83b2addf">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856D40-CAD2-4697-9F41-8D679CA2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2D37223-D1D2-433A-BE95-5C7C02E872C1}">
  <ds:schemaRefs>
    <ds:schemaRef ds:uri="http://schemas.microsoft.com/sharepoint/v3/contenttype/forms"/>
  </ds:schemaRefs>
</ds:datastoreItem>
</file>

<file path=customXml/itemProps3.xml><?xml version="1.0" encoding="utf-8"?>
<ds:datastoreItem xmlns:ds="http://schemas.openxmlformats.org/officeDocument/2006/customXml" ds:itemID="{63FB4C70-3EF8-4A3D-8DDF-67F11EDD194D}">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Page 1-3</vt:lpstr>
      <vt:lpstr>Working</vt:lpstr>
      <vt:lpstr>Pg. 4 General Questions</vt:lpstr>
      <vt:lpstr>Pg. 4 General Questions (2)</vt:lpstr>
      <vt:lpstr>Part 1-Farm Review</vt:lpstr>
      <vt:lpstr>Part 2-Field Harvest &amp; Packing </vt:lpstr>
      <vt:lpstr>Part 3-House Packing Facility</vt:lpstr>
      <vt:lpstr>Part 4-Storage &amp; Transportation</vt:lpstr>
      <vt:lpstr>Part 6-Wholesale Distribution</vt:lpstr>
      <vt:lpstr>Part 7-Preventive Food Defense</vt:lpstr>
      <vt:lpstr>Logo Use</vt:lpstr>
      <vt:lpstr>Audit Scoresheet</vt:lpstr>
      <vt:lpstr>CAR Duplication Instructions</vt:lpstr>
      <vt:lpstr> Corrective Action Report (1)</vt:lpstr>
      <vt:lpstr>'Audit Scoresheet'!Print_Area</vt:lpstr>
      <vt:lpstr>'Page 1-3'!Print_Area</vt:lpstr>
      <vt:lpstr>'Part 1-Farm Review'!Print_Area</vt:lpstr>
      <vt:lpstr>'Part 2-Field Harvest &amp; Packing '!Print_Area</vt:lpstr>
      <vt:lpstr>'Part 3-House Packing Facility'!Print_Area</vt:lpstr>
      <vt:lpstr>'Pg. 4 General Questions'!Print_Area</vt:lpstr>
      <vt:lpstr>'Pg. 4 General Questions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Dougherty, Jennifer</dc:creator>
  <cp:lastModifiedBy>Amanda</cp:lastModifiedBy>
  <cp:lastPrinted>2019-09-17T16:12:33Z</cp:lastPrinted>
  <dcterms:created xsi:type="dcterms:W3CDTF">2009-02-16T23:21:18Z</dcterms:created>
  <dcterms:modified xsi:type="dcterms:W3CDTF">2020-12-01T17:51:44Z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0x01010041BB289DF489D8419ABF960B75E89F29</vt:lpwstr>
  </property>
</Properties>
</file>